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<sst xmlns="http://schemas.openxmlformats.org/spreadsheetml/2006/main" count="472" uniqueCount="154">
  <si>
    <t>Załącznik Nr 2 – Wydatki</t>
  </si>
  <si>
    <t>Dział</t>
  </si>
  <si>
    <t>Rozdział</t>
  </si>
  <si>
    <t>Paragraf</t>
  </si>
  <si>
    <t>Treść</t>
  </si>
  <si>
    <t>Plan</t>
  </si>
  <si>
    <t>Wykonanie</t>
  </si>
  <si>
    <t>Procent wykonania</t>
  </si>
  <si>
    <t>wykonania</t>
  </si>
  <si>
    <t>Rolnictwo i łowiectwo</t>
  </si>
  <si>
    <t>Melioracje wodne</t>
  </si>
  <si>
    <t>Dotacja celowa z budżetu na finansowanie lub  dofinansowanie zadań zleconych do realizacji pozostałym jednostkom nie zaliczanym do sektora finansów publicznych</t>
  </si>
  <si>
    <t>01010</t>
  </si>
  <si>
    <t>Infrastruktura wodociągowa i sanitacyjna wsi</t>
  </si>
  <si>
    <t xml:space="preserve">Wydatki inwestycyjne jednostek budżetowych </t>
  </si>
  <si>
    <t>Izby rolnicze</t>
  </si>
  <si>
    <t>Wpłaty gmin na rzecz izb rolniczych w wysokości 2% uzyskanych wpływów z podatku rolnego</t>
  </si>
  <si>
    <t>Restrukturyzacja i modernizacja sektora żywnościowego oraz rozwój obszarów wiejskich</t>
  </si>
  <si>
    <t>Wydatki inwestycyjne jednostek budżetowych</t>
  </si>
  <si>
    <t>Program Rozwoju Obszarów Wiejskich 2007-2013</t>
  </si>
  <si>
    <t>01095</t>
  </si>
  <si>
    <t>Pozostała działalność</t>
  </si>
  <si>
    <t>Wynagrodzenie osobowe pracowników</t>
  </si>
  <si>
    <t>Składki na ubezpieczenie społeczne</t>
  </si>
  <si>
    <t>Składki na Fundusz Pracy</t>
  </si>
  <si>
    <t>Zakup usług pozostałych</t>
  </si>
  <si>
    <t>Różne opłaty i składki</t>
  </si>
  <si>
    <t>Zakup materiałów papierniczych do sprzętu drukarskiego i urządzeń kserograficznych</t>
  </si>
  <si>
    <t>Leśnictwo</t>
  </si>
  <si>
    <t>Gospodarka leśna</t>
  </si>
  <si>
    <t>Zakup materiałów i wyposażenia</t>
  </si>
  <si>
    <t>Transport i łączność</t>
  </si>
  <si>
    <t>Drogi publiczne  krajowe</t>
  </si>
  <si>
    <t>Drogi publiczne  powiatowe</t>
  </si>
  <si>
    <t>Drogi publiczne gminne</t>
  </si>
  <si>
    <t>Zakup usług remontowych</t>
  </si>
  <si>
    <t>Turystyka</t>
  </si>
  <si>
    <t>Wydatki na zakupy inwestycyjne jednostek budżetowych</t>
  </si>
  <si>
    <t>Gospodarka mieszkaniowa</t>
  </si>
  <si>
    <t>Gospodarka gruntami i nieruchomościami</t>
  </si>
  <si>
    <t>Zakup energii</t>
  </si>
  <si>
    <t>Opłaty za rzecz budżetu państwa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</si>
  <si>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</si>
  <si>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</si>
  <si>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</si>
  <si>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</si>
  <si>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</si>
  <si>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</si>
  <si>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</si>
  <si>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</si>
  <si>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</si>
  <si>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</si>
  <si>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</si>
  <si>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</si>
  <si>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Zakup pomocy naukowych, dydaktycznych i książek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</si>
  <si>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</si>
  <si>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</si>
  <si>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</si>
  <si>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</si>
  <si>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Odpisy na zakładowy fundusz świadczeń socjalnych</t>
  </si>
  <si>
    <t>Szkolenie pracowników niebędących członkami korpusu służby cywilnej</t>
  </si>
  <si>
    <t>Zakup akcesoriów komputerowych , w tym programów i licencji</t>
  </si>
  <si>
    <t>Promocja jednostek samorządu terytorialnego</t>
  </si>
  <si>
    <t>Wynagrodzenia bezosobowe</t>
  </si>
  <si>
    <t>Urzędy naczelnych organów władzy państwowej, kontroli i ochrony prawa oraz sądownictwa</t>
  </si>
  <si>
    <t>Urzędu naczelnych organów władzy państwowej, kontroli i ochrony prawa</t>
  </si>
  <si>
    <t>Wybory Prezydenta Rzeczypospolitej Polskiej</t>
  </si>
  <si>
    <t>Bezpieczeństwo publiczne i ochrona przeciwpożarowa</t>
  </si>
  <si>
    <t>Komendy powiatowe Policji</t>
  </si>
  <si>
    <t>Wpłaty jednostek na fundusz celowy na finansowanie lub dofinansowanie zadań inwestycyjnych</t>
  </si>
  <si>
    <t>Ochotnicze straże pożarne</t>
  </si>
  <si>
    <t>Dotacja celowa z budżetu na finansowanie lub  dofinansowanie zadań zleconych do realizacji stowarzyszeniom</t>
  </si>
  <si>
    <t>Opłaty z tytułu usług telekomunikacyjnych świadczonych w stacjonarnej publicznej sieci telefonicznej</t>
  </si>
  <si>
    <t>Zarządzanie kryzysowe</t>
  </si>
  <si>
    <t>Rezerwy</t>
  </si>
  <si>
    <t>Dochody od osób prawnych, od osób fizycznych i od innych jednostek  nieposiadających osobowości prawnej oraz wydatki związane z ich poborem</t>
  </si>
  <si>
    <t>Pobór podatków, opłat i niepodatkowych należności budżetowych</t>
  </si>
  <si>
    <t>Wynagrodzenie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</si>
  <si>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</si>
  <si>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</si>
  <si>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</si>
  <si>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</si>
  <si>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</si>
  <si>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Różne rozliczenia finansowe</t>
  </si>
  <si>
    <t>Wydatki na zakup i objęcie akcji, wniesienie wkładów do spółek prawa handlowego oraz na uzupełnienie funduszy statutowych banków państwowych i innych instytucji finansowych</t>
  </si>
  <si>
    <t>Rezerwy ogólne i celowe</t>
  </si>
  <si>
    <t>Oświata i wychowanie</t>
  </si>
  <si>
    <t>Szkoły podstawowe</t>
  </si>
  <si>
    <t xml:space="preserve">Wydatki osobowe niezaliczone do wynagrodzeń </t>
  </si>
  <si>
    <t>Opłata z tytułu zakupu usług telekomunikacyjnych świadczonych w stacjonarnej publicznej sieci telefonicznej</t>
  </si>
  <si>
    <t>Zakup usług obejmujących wykonanie ekspertyz, analiz i opinii</t>
  </si>
  <si>
    <t>Oddziały przedszkolne w szkołach podstawowych</t>
  </si>
  <si>
    <t>Wpłaty gmin i powiatów na rzecz innych jednostek samorządu terytorialnego oraz  związków gmin lub związków powiatów na dofinansowanie zadań bieżących</t>
  </si>
  <si>
    <t>Przedszkola</t>
  </si>
  <si>
    <t>Dotacja celowa  przekazane gminie na zadania bieżące realizowane na podstawie porozumień (umów)miedzy jednostkami samorządu terytorialnego</t>
  </si>
  <si>
    <t>Zakup środków żywności</t>
  </si>
  <si>
    <t>Zakup usług obejmujących wykonanie ekspertyz,analiz  i opinii</t>
  </si>
  <si>
    <t>Różne  opłaty i składki</t>
  </si>
  <si>
    <t xml:space="preserve">Odpisy na zakładowy fundusz świadczeń socjalnych </t>
  </si>
  <si>
    <t>Gimnazja</t>
  </si>
  <si>
    <t>Stypendia dla uczniów</t>
  </si>
  <si>
    <t>Składki za Fundusz Pracy</t>
  </si>
  <si>
    <t xml:space="preserve">Szkolenia pracowników niebędących członkami korpusu służby cywilnej </t>
  </si>
  <si>
    <t>Dowożenie uczniów do szkół</t>
  </si>
  <si>
    <t>Zespoły obsługi ekonomiczno-administracyjnej szkół</t>
  </si>
  <si>
    <t>Wynagrodzenie bezosobowe</t>
  </si>
  <si>
    <t>Licea ogólnokształcące</t>
  </si>
  <si>
    <t>Wydatki osobowe niezaliczone do wynagrodzeń</t>
  </si>
  <si>
    <t>Szkoły zawodowe</t>
  </si>
  <si>
    <t>Dokształcanie i doskonalenie nauczycieli</t>
  </si>
  <si>
    <t>Stołówki szkolne i przedszkolne</t>
  </si>
  <si>
    <t>Ochrona zdrowia</t>
  </si>
  <si>
    <t>Zwalczanie narkomanii</t>
  </si>
  <si>
    <t>4280</t>
  </si>
  <si>
    <t>Przeciwdziałanie alkoholizmowi</t>
  </si>
  <si>
    <t>Dotacja celowa z budżetu na finansowanie lub dofinansowanie zadań zleconych do realizacji stowarzyszeniom</t>
  </si>
  <si>
    <t>Składki na ubezpieczenie Społeczne</t>
  </si>
  <si>
    <t>Pomoc społeczna</t>
  </si>
  <si>
    <t>Domy pomocy społecznej</t>
  </si>
  <si>
    <t>Zakup usług przez jednostki samorządu terytorialnego od innych jednostek samorządu terytorialnego</t>
  </si>
  <si>
    <t>Świadczenia rodzinne , świadczenia z funduszu alimentacyjnego oraz składki na ubezpieczenia emerytalne i rentowe z ubezpieczenia społecznego</t>
  </si>
  <si>
    <t>Świadczenia społeczne</t>
  </si>
  <si>
    <t>Szkolenia pracowników niebędących członkami korpusu służby cywilnej</t>
  </si>
  <si>
    <t>Składki na ubezpieczenie zdrowotne opłacone za osoby pobierające niektóre świadczenia z pomocy społecznej,niektóre świadczenia rodzinne oraz za osoby uczestniczące w zajęciach w centrum integracji społecznej</t>
  </si>
  <si>
    <t>Składki na ubezpieczenia zdrowotne</t>
  </si>
  <si>
    <t>Zasiłki i pomoc w naturze oraz składki na ubezpieczenia emerytalne i rentowe</t>
  </si>
  <si>
    <t>Dodatki mieszkaniowe</t>
  </si>
  <si>
    <t>Świadczenie społeczne</t>
  </si>
  <si>
    <t>Zasiłki stałe</t>
  </si>
  <si>
    <t>Ośrodki pomocy społecznej</t>
  </si>
  <si>
    <t xml:space="preserve">Usługi opiekuńcze i specjalistyczne usługi opiekuńcze </t>
  </si>
  <si>
    <t>Pozostałe zadania w zakresie polityki społecznej</t>
  </si>
  <si>
    <t xml:space="preserve">Składki na ubezpieczenie zdrowotne 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</si>
  <si>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</si>
  <si>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</si>
  <si>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</si>
  <si>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</si>
  <si>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</si>
  <si>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</si>
  <si>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Zakup materiałów i wyposażenia </t>
  </si>
  <si>
    <t>Utrzymanie zieleni w miastach i gminach</t>
  </si>
  <si>
    <t>Oświetlenie ulic, placów i dróg</t>
  </si>
  <si>
    <t xml:space="preserve">Opłata z tytułu zakupu usług telekomunikacyjnych świadczonych w stacjonarnej publicznej sieci telefonicznej </t>
  </si>
  <si>
    <t>Kultura i ochrona dziedzictwa narodowego</t>
  </si>
  <si>
    <t>Filharmonie, orkiestry, chóry i kapele</t>
  </si>
  <si>
    <t>Domy i ośrodki kultury, świetlice i kluby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</si>
  <si>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</si>
  <si>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</si>
  <si>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</si>
  <si>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</si>
  <si>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</si>
  <si>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</si>
  <si>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Obiekty sportowe</t>
  </si>
  <si>
    <t>Zadania w zakresie kultury fizycznej i sportu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</si>
</sst>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00"/>
    <numFmt numFmtId="166" formatCode="#,##0.00"/>
    <numFmt numFmtId="167" formatCode="0.00%"/>
    <numFmt numFmtId="168" formatCode="00000"/>
    <numFmt numFmtId="169" formatCode="@"/>
    <numFmt numFmtId="170" formatCode="????"/>
    <numFmt numFmtId="171" formatCode="0.00"/>
    <numFmt numFmtId="172" formatCode="???"/>
    <numFmt numFmtId="173" formatCode="?????"/>
    <numFmt numFmtId="174" formatCode="#,###.00"/>
    <numFmt numFmtId="175" formatCode="#,##0.00;\-#,##0.00"/>
    <numFmt numFmtId="176" formatCode="#,##0.00;[RED]\-#,##0.00"/>
    <numFmt numFmtId="177" formatCode="#"/>
  </numFmts>
  <fonts count="15">
    <font>
      <sz val="10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31"/>
      <name val="Arial CE"/>
      <family val="2"/>
    </font>
    <font>
      <sz val="8"/>
      <color indexed="3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4" fontId="0" fillId="0" borderId="0">
      <alignment/>
      <protection/>
    </xf>
    <xf numFmtId="9" fontId="0" fillId="0" borderId="0" applyFill="0" applyBorder="0" applyAlignment="0" applyProtection="0"/>
  </cellStyleXfs>
  <cellXfs count="315">
    <xf numFmtId="164" fontId="0" fillId="0" borderId="0" xfId="0" applyAlignment="1">
      <alignment/>
    </xf>
    <xf numFmtId="164" fontId="0" fillId="0" borderId="0" xfId="18" applyFont="1">
      <alignment/>
      <protection/>
    </xf>
    <xf numFmtId="164" fontId="1" fillId="0" borderId="0" xfId="18" applyFont="1">
      <alignment/>
      <protection/>
    </xf>
    <xf numFmtId="164" fontId="0" fillId="0" borderId="1" xfId="18" applyFont="1" applyBorder="1">
      <alignment/>
      <protection/>
    </xf>
    <xf numFmtId="164" fontId="0" fillId="0" borderId="1" xfId="18" applyFont="1" applyBorder="1" applyAlignment="1">
      <alignment vertical="top"/>
      <protection/>
    </xf>
    <xf numFmtId="164" fontId="0" fillId="0" borderId="1" xfId="0" applyFont="1" applyBorder="1" applyAlignment="1">
      <alignment horizontal="center" vertical="top"/>
    </xf>
    <xf numFmtId="164" fontId="0" fillId="0" borderId="1" xfId="18" applyFont="1" applyBorder="1" applyAlignment="1">
      <alignment horizontal="center" vertical="top" wrapText="1"/>
      <protection/>
    </xf>
    <xf numFmtId="164" fontId="0" fillId="0" borderId="1" xfId="18" applyFont="1" applyBorder="1" applyAlignment="1">
      <alignment horizontal="center" vertical="top"/>
      <protection/>
    </xf>
    <xf numFmtId="164" fontId="2" fillId="0" borderId="1" xfId="18" applyFont="1" applyBorder="1" applyAlignment="1">
      <alignment horizontal="center" wrapText="1"/>
      <protection/>
    </xf>
    <xf numFmtId="164" fontId="1" fillId="0" borderId="0" xfId="18" applyFont="1" applyBorder="1">
      <alignment/>
      <protection/>
    </xf>
    <xf numFmtId="165" fontId="3" fillId="2" borderId="1" xfId="18" applyNumberFormat="1" applyFont="1" applyFill="1" applyBorder="1" applyAlignment="1">
      <alignment horizontal="left" vertical="top"/>
      <protection/>
    </xf>
    <xf numFmtId="164" fontId="4" fillId="2" borderId="1" xfId="18" applyFont="1" applyFill="1" applyBorder="1">
      <alignment/>
      <protection/>
    </xf>
    <xf numFmtId="164" fontId="3" fillId="2" borderId="1" xfId="18" applyFont="1" applyFill="1" applyBorder="1" applyAlignment="1">
      <alignment horizontal="left" vertical="top"/>
      <protection/>
    </xf>
    <xf numFmtId="166" fontId="3" fillId="2" borderId="1" xfId="18" applyNumberFormat="1" applyFont="1" applyFill="1" applyBorder="1" applyAlignment="1">
      <alignment horizontal="right" vertical="top"/>
      <protection/>
    </xf>
    <xf numFmtId="167" fontId="3" fillId="2" borderId="1" xfId="18" applyNumberFormat="1" applyFont="1" applyFill="1" applyBorder="1" applyAlignment="1">
      <alignment horizontal="right" vertical="top"/>
      <protection/>
    </xf>
    <xf numFmtId="164" fontId="4" fillId="0" borderId="1" xfId="18" applyFont="1" applyBorder="1">
      <alignment/>
      <protection/>
    </xf>
    <xf numFmtId="168" fontId="5" fillId="3" borderId="1" xfId="18" applyNumberFormat="1" applyFont="1" applyFill="1" applyBorder="1" applyAlignment="1">
      <alignment horizontal="left" vertical="top"/>
      <protection/>
    </xf>
    <xf numFmtId="164" fontId="4" fillId="3" borderId="1" xfId="18" applyFont="1" applyFill="1" applyBorder="1">
      <alignment/>
      <protection/>
    </xf>
    <xf numFmtId="164" fontId="5" fillId="3" borderId="1" xfId="18" applyFont="1" applyFill="1" applyBorder="1" applyAlignment="1">
      <alignment horizontal="left" vertical="top"/>
      <protection/>
    </xf>
    <xf numFmtId="166" fontId="5" fillId="3" borderId="1" xfId="18" applyNumberFormat="1" applyFont="1" applyFill="1" applyBorder="1" applyAlignment="1">
      <alignment horizontal="right" vertical="top"/>
      <protection/>
    </xf>
    <xf numFmtId="167" fontId="5" fillId="3" borderId="1" xfId="18" applyNumberFormat="1" applyFont="1" applyFill="1" applyBorder="1" applyAlignment="1">
      <alignment horizontal="right" vertical="top"/>
      <protection/>
    </xf>
    <xf numFmtId="166" fontId="1" fillId="0" borderId="0" xfId="18" applyNumberFormat="1" applyFont="1">
      <alignment/>
      <protection/>
    </xf>
    <xf numFmtId="168" fontId="5" fillId="4" borderId="1" xfId="18" applyNumberFormat="1" applyFont="1" applyFill="1" applyBorder="1" applyAlignment="1">
      <alignment horizontal="left" vertical="top"/>
      <protection/>
    </xf>
    <xf numFmtId="164" fontId="6" fillId="4" borderId="1" xfId="18" applyFont="1" applyFill="1" applyBorder="1" applyAlignment="1">
      <alignment horizontal="left" vertical="top"/>
      <protection/>
    </xf>
    <xf numFmtId="164" fontId="5" fillId="4" borderId="1" xfId="18" applyFont="1" applyFill="1" applyBorder="1" applyAlignment="1">
      <alignment horizontal="left" vertical="top" wrapText="1"/>
      <protection/>
    </xf>
    <xf numFmtId="166" fontId="5" fillId="4" borderId="1" xfId="18" applyNumberFormat="1" applyFont="1" applyFill="1" applyBorder="1" applyAlignment="1">
      <alignment horizontal="right" vertical="top"/>
      <protection/>
    </xf>
    <xf numFmtId="167" fontId="5" fillId="4" borderId="1" xfId="18" applyNumberFormat="1" applyFont="1" applyFill="1" applyBorder="1" applyAlignment="1">
      <alignment horizontal="right" vertical="top"/>
      <protection/>
    </xf>
    <xf numFmtId="169" fontId="4" fillId="3" borderId="1" xfId="18" applyNumberFormat="1" applyFont="1" applyFill="1" applyBorder="1">
      <alignment/>
      <protection/>
    </xf>
    <xf numFmtId="170" fontId="5" fillId="3" borderId="1" xfId="18" applyNumberFormat="1" applyFont="1" applyFill="1" applyBorder="1" applyAlignment="1">
      <alignment horizontal="left" vertical="top"/>
      <protection/>
    </xf>
    <xf numFmtId="169" fontId="4" fillId="0" borderId="1" xfId="18" applyNumberFormat="1" applyFont="1" applyBorder="1">
      <alignment/>
      <protection/>
    </xf>
    <xf numFmtId="170" fontId="5" fillId="0" borderId="1" xfId="18" applyNumberFormat="1" applyFont="1" applyBorder="1" applyAlignment="1">
      <alignment horizontal="left" vertical="top"/>
      <protection/>
    </xf>
    <xf numFmtId="164" fontId="5" fillId="0" borderId="1" xfId="18" applyFont="1" applyBorder="1" applyAlignment="1">
      <alignment horizontal="left" vertical="top"/>
      <protection/>
    </xf>
    <xf numFmtId="166" fontId="5" fillId="0" borderId="1" xfId="18" applyNumberFormat="1" applyFont="1" applyBorder="1" applyAlignment="1">
      <alignment horizontal="right" vertical="top"/>
      <protection/>
    </xf>
    <xf numFmtId="167" fontId="5" fillId="0" borderId="1" xfId="18" applyNumberFormat="1" applyFont="1" applyBorder="1" applyAlignment="1">
      <alignment horizontal="right" vertical="top"/>
      <protection/>
    </xf>
    <xf numFmtId="164" fontId="5" fillId="0" borderId="1" xfId="18" applyFont="1" applyBorder="1" applyAlignment="1">
      <alignment horizontal="left" vertical="top" wrapText="1"/>
      <protection/>
    </xf>
    <xf numFmtId="164" fontId="5" fillId="3" borderId="1" xfId="18" applyFont="1" applyFill="1" applyBorder="1" applyAlignment="1">
      <alignment horizontal="left" vertical="top" wrapText="1"/>
      <protection/>
    </xf>
    <xf numFmtId="168" fontId="4" fillId="5" borderId="1" xfId="18" applyNumberFormat="1" applyFont="1" applyFill="1" applyBorder="1" applyAlignment="1">
      <alignment horizontal="left"/>
      <protection/>
    </xf>
    <xf numFmtId="170" fontId="5" fillId="5" borderId="1" xfId="18" applyNumberFormat="1" applyFont="1" applyFill="1" applyBorder="1" applyAlignment="1">
      <alignment horizontal="left" vertical="top"/>
      <protection/>
    </xf>
    <xf numFmtId="164" fontId="5" fillId="5" borderId="1" xfId="18" applyFont="1" applyFill="1" applyBorder="1" applyAlignment="1">
      <alignment horizontal="left" vertical="top"/>
      <protection/>
    </xf>
    <xf numFmtId="166" fontId="5" fillId="5" borderId="1" xfId="18" applyNumberFormat="1" applyFont="1" applyFill="1" applyBorder="1" applyAlignment="1">
      <alignment horizontal="right" vertical="top"/>
      <protection/>
    </xf>
    <xf numFmtId="167" fontId="5" fillId="5" borderId="1" xfId="18" applyNumberFormat="1" applyFont="1" applyFill="1" applyBorder="1" applyAlignment="1">
      <alignment horizontal="right" vertical="top"/>
      <protection/>
    </xf>
    <xf numFmtId="164" fontId="1" fillId="4" borderId="0" xfId="18" applyFont="1" applyFill="1">
      <alignment/>
      <protection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8" fontId="4" fillId="4" borderId="1" xfId="18" applyNumberFormat="1" applyFont="1" applyFill="1" applyBorder="1" applyAlignment="1">
      <alignment horizontal="left"/>
      <protection/>
    </xf>
    <xf numFmtId="170" fontId="5" fillId="4" borderId="1" xfId="18" applyNumberFormat="1" applyFont="1" applyFill="1" applyBorder="1" applyAlignment="1">
      <alignment horizontal="left" vertical="top"/>
      <protection/>
    </xf>
    <xf numFmtId="164" fontId="5" fillId="4" borderId="1" xfId="18" applyFont="1" applyFill="1" applyBorder="1" applyAlignment="1">
      <alignment horizontal="left" vertical="top"/>
      <protection/>
    </xf>
    <xf numFmtId="164" fontId="4" fillId="4" borderId="1" xfId="18" applyNumberFormat="1" applyFont="1" applyFill="1" applyBorder="1">
      <alignment/>
      <protection/>
    </xf>
    <xf numFmtId="169" fontId="4" fillId="4" borderId="1" xfId="18" applyNumberFormat="1" applyFont="1" applyFill="1" applyBorder="1">
      <alignment/>
      <protection/>
    </xf>
    <xf numFmtId="171" fontId="4" fillId="0" borderId="2" xfId="0" applyNumberFormat="1" applyFont="1" applyBorder="1" applyAlignment="1">
      <alignment vertical="top" wrapText="1"/>
    </xf>
    <xf numFmtId="164" fontId="5" fillId="0" borderId="1" xfId="18" applyFont="1" applyBorder="1" applyAlignment="1">
      <alignment vertical="top" wrapText="1"/>
      <protection/>
    </xf>
    <xf numFmtId="166" fontId="5" fillId="0" borderId="1" xfId="18" applyNumberFormat="1" applyFont="1" applyBorder="1" applyAlignment="1">
      <alignment vertical="top" wrapText="1"/>
      <protection/>
    </xf>
    <xf numFmtId="171" fontId="4" fillId="0" borderId="1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172" fontId="3" fillId="2" borderId="1" xfId="18" applyNumberFormat="1" applyFont="1" applyFill="1" applyBorder="1" applyAlignment="1">
      <alignment horizontal="left" vertical="top"/>
      <protection/>
    </xf>
    <xf numFmtId="172" fontId="3" fillId="4" borderId="1" xfId="18" applyNumberFormat="1" applyFont="1" applyFill="1" applyBorder="1" applyAlignment="1">
      <alignment horizontal="left" vertical="top"/>
      <protection/>
    </xf>
    <xf numFmtId="164" fontId="4" fillId="5" borderId="1" xfId="18" applyFont="1" applyFill="1" applyBorder="1" applyAlignment="1">
      <alignment horizontal="left"/>
      <protection/>
    </xf>
    <xf numFmtId="164" fontId="4" fillId="5" borderId="1" xfId="18" applyFont="1" applyFill="1" applyBorder="1">
      <alignment/>
      <protection/>
    </xf>
    <xf numFmtId="164" fontId="4" fillId="4" borderId="1" xfId="18" applyFont="1" applyFill="1" applyBorder="1" applyAlignment="1">
      <alignment horizontal="left"/>
      <protection/>
    </xf>
    <xf numFmtId="167" fontId="3" fillId="0" borderId="1" xfId="18" applyNumberFormat="1" applyFont="1" applyFill="1" applyBorder="1" applyAlignment="1">
      <alignment horizontal="right" vertical="top"/>
      <protection/>
    </xf>
    <xf numFmtId="164" fontId="7" fillId="5" borderId="3" xfId="18" applyFont="1" applyFill="1" applyBorder="1" applyAlignment="1">
      <alignment horizontal="left"/>
      <protection/>
    </xf>
    <xf numFmtId="164" fontId="5" fillId="5" borderId="3" xfId="18" applyFont="1" applyFill="1" applyBorder="1" applyAlignment="1">
      <alignment horizontal="left" vertical="top"/>
      <protection/>
    </xf>
    <xf numFmtId="166" fontId="5" fillId="5" borderId="3" xfId="18" applyNumberFormat="1" applyFont="1" applyFill="1" applyBorder="1" applyAlignment="1">
      <alignment horizontal="right" vertical="top"/>
      <protection/>
    </xf>
    <xf numFmtId="164" fontId="1" fillId="4" borderId="0" xfId="18" applyFont="1" applyFill="1" applyBorder="1">
      <alignment/>
      <protection/>
    </xf>
    <xf numFmtId="164" fontId="0" fillId="4" borderId="0" xfId="0" applyFill="1" applyBorder="1" applyAlignment="1">
      <alignment/>
    </xf>
    <xf numFmtId="164" fontId="0" fillId="4" borderId="3" xfId="0" applyFill="1" applyBorder="1" applyAlignment="1">
      <alignment/>
    </xf>
    <xf numFmtId="164" fontId="8" fillId="0" borderId="3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8" fillId="0" borderId="1" xfId="0" applyFont="1" applyBorder="1" applyAlignment="1">
      <alignment/>
    </xf>
    <xf numFmtId="173" fontId="5" fillId="3" borderId="1" xfId="18" applyNumberFormat="1" applyFont="1" applyFill="1" applyBorder="1" applyAlignment="1">
      <alignment horizontal="left" vertical="top"/>
      <protection/>
    </xf>
    <xf numFmtId="164" fontId="7" fillId="2" borderId="1" xfId="18" applyFont="1" applyFill="1" applyBorder="1" applyAlignment="1">
      <alignment horizontal="left"/>
      <protection/>
    </xf>
    <xf numFmtId="164" fontId="4" fillId="2" borderId="1" xfId="18" applyFont="1" applyFill="1" applyBorder="1" applyAlignment="1">
      <alignment horizontal="left"/>
      <protection/>
    </xf>
    <xf numFmtId="170" fontId="5" fillId="2" borderId="1" xfId="18" applyNumberFormat="1" applyFont="1" applyFill="1" applyBorder="1" applyAlignment="1">
      <alignment horizontal="left" vertical="top"/>
      <protection/>
    </xf>
    <xf numFmtId="164" fontId="4" fillId="4" borderId="1" xfId="18" applyFont="1" applyFill="1" applyBorder="1">
      <alignment/>
      <protection/>
    </xf>
    <xf numFmtId="164" fontId="9" fillId="5" borderId="1" xfId="18" applyFont="1" applyFill="1" applyBorder="1" applyAlignment="1">
      <alignment horizontal="left"/>
      <protection/>
    </xf>
    <xf numFmtId="170" fontId="10" fillId="5" borderId="1" xfId="18" applyNumberFormat="1" applyFont="1" applyFill="1" applyBorder="1" applyAlignment="1">
      <alignment horizontal="left" vertical="top"/>
      <protection/>
    </xf>
    <xf numFmtId="167" fontId="5" fillId="6" borderId="1" xfId="18" applyNumberFormat="1" applyFont="1" applyFill="1" applyBorder="1" applyAlignment="1">
      <alignment horizontal="right" vertical="top"/>
      <protection/>
    </xf>
    <xf numFmtId="164" fontId="11" fillId="4" borderId="1" xfId="18" applyFont="1" applyFill="1" applyBorder="1" applyAlignment="1">
      <alignment horizontal="left"/>
      <protection/>
    </xf>
    <xf numFmtId="167" fontId="10" fillId="4" borderId="1" xfId="18" applyNumberFormat="1" applyFont="1" applyFill="1" applyBorder="1" applyAlignment="1">
      <alignment horizontal="right" vertical="top"/>
      <protection/>
    </xf>
    <xf numFmtId="164" fontId="4" fillId="0" borderId="4" xfId="18" applyFont="1" applyBorder="1">
      <alignment/>
      <protection/>
    </xf>
    <xf numFmtId="164" fontId="0" fillId="0" borderId="0" xfId="0" applyBorder="1" applyAlignment="1">
      <alignment/>
    </xf>
    <xf numFmtId="170" fontId="5" fillId="0" borderId="1" xfId="18" applyNumberFormat="1" applyFont="1" applyBorder="1" applyAlignment="1">
      <alignment horizontal="left" vertical="top" wrapText="1"/>
      <protection/>
    </xf>
    <xf numFmtId="166" fontId="5" fillId="0" borderId="1" xfId="18" applyNumberFormat="1" applyFont="1" applyBorder="1" applyAlignment="1">
      <alignment horizontal="right" vertical="top" wrapText="1"/>
      <protection/>
    </xf>
    <xf numFmtId="164" fontId="1" fillId="0" borderId="0" xfId="18" applyFont="1" applyAlignment="1">
      <alignment wrapText="1"/>
      <protection/>
    </xf>
    <xf numFmtId="164" fontId="0" fillId="0" borderId="0" xfId="18" applyFont="1" applyAlignment="1">
      <alignment wrapText="1"/>
      <protection/>
    </xf>
    <xf numFmtId="170" fontId="5" fillId="0" borderId="1" xfId="18" applyNumberFormat="1" applyFont="1" applyFill="1" applyBorder="1" applyAlignment="1">
      <alignment horizontal="left" vertical="top"/>
      <protection/>
    </xf>
    <xf numFmtId="164" fontId="5" fillId="0" borderId="1" xfId="18" applyFont="1" applyFill="1" applyBorder="1" applyAlignment="1">
      <alignment horizontal="left" vertical="top"/>
      <protection/>
    </xf>
    <xf numFmtId="166" fontId="5" fillId="0" borderId="1" xfId="18" applyNumberFormat="1" applyFont="1" applyFill="1" applyBorder="1" applyAlignment="1">
      <alignment horizontal="right" vertical="top"/>
      <protection/>
    </xf>
    <xf numFmtId="172" fontId="3" fillId="2" borderId="4" xfId="18" applyNumberFormat="1" applyFont="1" applyFill="1" applyBorder="1" applyAlignment="1">
      <alignment horizontal="left" vertical="top"/>
      <protection/>
    </xf>
    <xf numFmtId="164" fontId="7" fillId="2" borderId="1" xfId="18" applyFont="1" applyFill="1" applyBorder="1" applyAlignment="1">
      <alignment horizontal="left" vertical="top"/>
      <protection/>
    </xf>
    <xf numFmtId="164" fontId="3" fillId="2" borderId="1" xfId="18" applyFont="1" applyFill="1" applyBorder="1" applyAlignment="1">
      <alignment horizontal="left" vertical="top" wrapText="1"/>
      <protection/>
    </xf>
    <xf numFmtId="164" fontId="4" fillId="5" borderId="1" xfId="18" applyFont="1" applyFill="1" applyBorder="1" applyAlignment="1">
      <alignment horizontal="left" wrapText="1"/>
      <protection/>
    </xf>
    <xf numFmtId="170" fontId="5" fillId="5" borderId="1" xfId="18" applyNumberFormat="1" applyFont="1" applyFill="1" applyBorder="1" applyAlignment="1">
      <alignment horizontal="left" vertical="top" wrapText="1"/>
      <protection/>
    </xf>
    <xf numFmtId="164" fontId="5" fillId="5" borderId="1" xfId="18" applyFont="1" applyFill="1" applyBorder="1" applyAlignment="1">
      <alignment horizontal="left" vertical="top" wrapText="1"/>
      <protection/>
    </xf>
    <xf numFmtId="166" fontId="5" fillId="5" borderId="1" xfId="18" applyNumberFormat="1" applyFont="1" applyFill="1" applyBorder="1" applyAlignment="1">
      <alignment horizontal="right" vertical="top" wrapText="1"/>
      <protection/>
    </xf>
    <xf numFmtId="167" fontId="5" fillId="5" borderId="1" xfId="18" applyNumberFormat="1" applyFont="1" applyFill="1" applyBorder="1" applyAlignment="1">
      <alignment horizontal="right" vertical="top" wrapText="1"/>
      <protection/>
    </xf>
    <xf numFmtId="164" fontId="4" fillId="0" borderId="1" xfId="18" applyFont="1" applyBorder="1" applyAlignment="1">
      <alignment wrapText="1"/>
      <protection/>
    </xf>
    <xf numFmtId="167" fontId="5" fillId="0" borderId="1" xfId="18" applyNumberFormat="1" applyFont="1" applyBorder="1" applyAlignment="1">
      <alignment horizontal="right" vertical="top" wrapText="1"/>
      <protection/>
    </xf>
    <xf numFmtId="166" fontId="4" fillId="5" borderId="1" xfId="18" applyNumberFormat="1" applyFont="1" applyFill="1" applyBorder="1">
      <alignment/>
      <protection/>
    </xf>
    <xf numFmtId="167" fontId="4" fillId="5" borderId="1" xfId="18" applyNumberFormat="1" applyFont="1" applyFill="1" applyBorder="1">
      <alignment/>
      <protection/>
    </xf>
    <xf numFmtId="164" fontId="4" fillId="4" borderId="1" xfId="18" applyFont="1" applyFill="1" applyBorder="1" applyAlignment="1">
      <alignment horizontal="left" vertical="top"/>
      <protection/>
    </xf>
    <xf numFmtId="164" fontId="4" fillId="0" borderId="0" xfId="18" applyFont="1" applyAlignment="1">
      <alignment horizontal="left" vertical="top" wrapText="1"/>
      <protection/>
    </xf>
    <xf numFmtId="166" fontId="4" fillId="4" borderId="1" xfId="18" applyNumberFormat="1" applyFont="1" applyFill="1" applyBorder="1" applyAlignment="1">
      <alignment vertical="top"/>
      <protection/>
    </xf>
    <xf numFmtId="164" fontId="0" fillId="4" borderId="1" xfId="18" applyFont="1" applyFill="1" applyBorder="1">
      <alignment/>
      <protection/>
    </xf>
    <xf numFmtId="173" fontId="5" fillId="4" borderId="1" xfId="18" applyNumberFormat="1" applyFont="1" applyFill="1" applyBorder="1" applyAlignment="1">
      <alignment horizontal="left" vertical="top"/>
      <protection/>
    </xf>
    <xf numFmtId="172" fontId="3" fillId="2" borderId="1" xfId="18" applyNumberFormat="1" applyFont="1" applyFill="1" applyBorder="1" applyAlignment="1">
      <alignment horizontal="left" vertical="top" wrapText="1"/>
      <protection/>
    </xf>
    <xf numFmtId="164" fontId="4" fillId="2" borderId="1" xfId="18" applyFont="1" applyFill="1" applyBorder="1" applyAlignment="1">
      <alignment wrapText="1"/>
      <protection/>
    </xf>
    <xf numFmtId="166" fontId="3" fillId="2" borderId="1" xfId="18" applyNumberFormat="1" applyFont="1" applyFill="1" applyBorder="1" applyAlignment="1">
      <alignment horizontal="right" vertical="top" wrapText="1"/>
      <protection/>
    </xf>
    <xf numFmtId="167" fontId="3" fillId="2" borderId="1" xfId="18" applyNumberFormat="1" applyFont="1" applyFill="1" applyBorder="1" applyAlignment="1">
      <alignment horizontal="right" vertical="top" wrapText="1"/>
      <protection/>
    </xf>
    <xf numFmtId="164" fontId="4" fillId="0" borderId="5" xfId="18" applyFont="1" applyBorder="1">
      <alignment/>
      <protection/>
    </xf>
    <xf numFmtId="164" fontId="4" fillId="3" borderId="1" xfId="18" applyFont="1" applyFill="1" applyBorder="1" applyAlignment="1">
      <alignment wrapText="1"/>
      <protection/>
    </xf>
    <xf numFmtId="166" fontId="5" fillId="3" borderId="1" xfId="18" applyNumberFormat="1" applyFont="1" applyFill="1" applyBorder="1" applyAlignment="1">
      <alignment horizontal="right" vertical="top" wrapText="1"/>
      <protection/>
    </xf>
    <xf numFmtId="167" fontId="5" fillId="3" borderId="1" xfId="18" applyNumberFormat="1" applyFont="1" applyFill="1" applyBorder="1" applyAlignment="1">
      <alignment horizontal="right" vertical="top" wrapText="1"/>
      <protection/>
    </xf>
    <xf numFmtId="164" fontId="0" fillId="2" borderId="1" xfId="18" applyFont="1" applyFill="1" applyBorder="1">
      <alignment/>
      <protection/>
    </xf>
    <xf numFmtId="166" fontId="7" fillId="2" borderId="1" xfId="18" applyNumberFormat="1" applyFont="1" applyFill="1" applyBorder="1" applyAlignment="1">
      <alignment vertical="top"/>
      <protection/>
    </xf>
    <xf numFmtId="164" fontId="4" fillId="4" borderId="4" xfId="18" applyFont="1" applyFill="1" applyBorder="1" applyAlignment="1">
      <alignment wrapText="1"/>
      <protection/>
    </xf>
    <xf numFmtId="164" fontId="4" fillId="3" borderId="1" xfId="18" applyFont="1" applyFill="1" applyBorder="1" applyAlignment="1">
      <alignment horizontal="left" vertical="top" wrapText="1"/>
      <protection/>
    </xf>
    <xf numFmtId="164" fontId="4" fillId="3" borderId="1" xfId="18" applyFont="1" applyFill="1" applyBorder="1" applyAlignment="1">
      <alignment horizontal="left" vertical="top"/>
      <protection/>
    </xf>
    <xf numFmtId="164" fontId="4" fillId="4" borderId="1" xfId="18" applyFont="1" applyFill="1" applyBorder="1" applyAlignment="1">
      <alignment wrapText="1"/>
      <protection/>
    </xf>
    <xf numFmtId="170" fontId="5" fillId="4" borderId="1" xfId="18" applyNumberFormat="1" applyFont="1" applyFill="1" applyBorder="1" applyAlignment="1">
      <alignment horizontal="left" vertical="top" wrapText="1"/>
      <protection/>
    </xf>
    <xf numFmtId="166" fontId="5" fillId="4" borderId="1" xfId="18" applyNumberFormat="1" applyFont="1" applyFill="1" applyBorder="1" applyAlignment="1">
      <alignment horizontal="right" vertical="top" wrapText="1"/>
      <protection/>
    </xf>
    <xf numFmtId="167" fontId="5" fillId="4" borderId="1" xfId="18" applyNumberFormat="1" applyFont="1" applyFill="1" applyBorder="1" applyAlignment="1">
      <alignment horizontal="right" vertical="top" wrapText="1"/>
      <protection/>
    </xf>
    <xf numFmtId="164" fontId="4" fillId="5" borderId="1" xfId="18" applyFont="1" applyFill="1" applyBorder="1" applyAlignment="1">
      <alignment horizontal="left" vertical="top" wrapText="1"/>
      <protection/>
    </xf>
    <xf numFmtId="164" fontId="7" fillId="2" borderId="1" xfId="18" applyFont="1" applyFill="1" applyBorder="1" applyAlignment="1">
      <alignment horizontal="left" vertical="top" wrapText="1"/>
      <protection/>
    </xf>
    <xf numFmtId="170" fontId="5" fillId="2" borderId="1" xfId="18" applyNumberFormat="1" applyFont="1" applyFill="1" applyBorder="1" applyAlignment="1">
      <alignment horizontal="left" vertical="top" wrapText="1"/>
      <protection/>
    </xf>
    <xf numFmtId="164" fontId="7" fillId="0" borderId="1" xfId="18" applyFont="1" applyFill="1" applyBorder="1" applyAlignment="1">
      <alignment horizontal="left" vertical="top" wrapText="1"/>
      <protection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wrapText="1"/>
    </xf>
    <xf numFmtId="174" fontId="4" fillId="0" borderId="1" xfId="0" applyNumberFormat="1" applyFont="1" applyBorder="1" applyAlignment="1">
      <alignment/>
    </xf>
    <xf numFmtId="167" fontId="3" fillId="0" borderId="1" xfId="18" applyNumberFormat="1" applyFont="1" applyFill="1" applyBorder="1" applyAlignment="1">
      <alignment horizontal="right" vertical="top" wrapText="1"/>
      <protection/>
    </xf>
    <xf numFmtId="170" fontId="5" fillId="0" borderId="1" xfId="18" applyNumberFormat="1" applyFont="1" applyBorder="1" applyAlignment="1">
      <alignment horizontal="left"/>
      <protection/>
    </xf>
    <xf numFmtId="166" fontId="5" fillId="0" borderId="1" xfId="18" applyNumberFormat="1" applyFont="1" applyBorder="1" applyAlignment="1">
      <alignment horizontal="right"/>
      <protection/>
    </xf>
    <xf numFmtId="175" fontId="4" fillId="0" borderId="1" xfId="0" applyNumberFormat="1" applyFont="1" applyBorder="1" applyAlignment="1">
      <alignment/>
    </xf>
    <xf numFmtId="170" fontId="5" fillId="0" borderId="1" xfId="18" applyNumberFormat="1" applyFont="1" applyBorder="1" applyAlignment="1">
      <alignment horizontal="left" wrapText="1"/>
      <protection/>
    </xf>
    <xf numFmtId="164" fontId="5" fillId="0" borderId="1" xfId="18" applyFont="1" applyFill="1" applyBorder="1" applyAlignment="1">
      <alignment horizontal="left" vertical="top" wrapText="1"/>
      <protection/>
    </xf>
    <xf numFmtId="174" fontId="4" fillId="0" borderId="1" xfId="0" applyNumberFormat="1" applyFont="1" applyBorder="1" applyAlignment="1">
      <alignment vertical="top"/>
    </xf>
    <xf numFmtId="176" fontId="4" fillId="0" borderId="1" xfId="0" applyNumberFormat="1" applyFont="1" applyBorder="1" applyAlignment="1">
      <alignment/>
    </xf>
    <xf numFmtId="173" fontId="5" fillId="4" borderId="3" xfId="18" applyNumberFormat="1" applyFont="1" applyFill="1" applyBorder="1" applyAlignment="1">
      <alignment horizontal="left" vertical="top"/>
      <protection/>
    </xf>
    <xf numFmtId="177" fontId="5" fillId="0" borderId="6" xfId="18" applyNumberFormat="1" applyFont="1" applyFill="1" applyBorder="1" applyAlignment="1">
      <alignment horizontal="left" vertical="top" wrapText="1"/>
      <protection/>
    </xf>
    <xf numFmtId="166" fontId="5" fillId="0" borderId="5" xfId="18" applyNumberFormat="1" applyFont="1" applyFill="1" applyBorder="1" applyAlignment="1">
      <alignment horizontal="right" vertical="top" wrapText="1"/>
      <protection/>
    </xf>
    <xf numFmtId="177" fontId="5" fillId="0" borderId="7" xfId="18" applyNumberFormat="1" applyFont="1" applyBorder="1" applyAlignment="1">
      <alignment horizontal="left" vertical="top"/>
      <protection/>
    </xf>
    <xf numFmtId="166" fontId="5" fillId="0" borderId="4" xfId="18" applyNumberFormat="1" applyFont="1" applyBorder="1" applyAlignment="1">
      <alignment horizontal="right" vertical="top"/>
      <protection/>
    </xf>
    <xf numFmtId="177" fontId="5" fillId="0" borderId="1" xfId="18" applyNumberFormat="1" applyFont="1" applyBorder="1" applyAlignment="1">
      <alignment horizontal="left" vertical="top" wrapText="1"/>
      <protection/>
    </xf>
    <xf numFmtId="177" fontId="5" fillId="0" borderId="1" xfId="18" applyNumberFormat="1" applyFont="1" applyBorder="1" applyAlignment="1">
      <alignment horizontal="left" vertical="top"/>
      <protection/>
    </xf>
    <xf numFmtId="177" fontId="5" fillId="3" borderId="7" xfId="18" applyNumberFormat="1" applyFont="1" applyFill="1" applyBorder="1" applyAlignment="1">
      <alignment horizontal="left" vertical="top"/>
      <protection/>
    </xf>
    <xf numFmtId="164" fontId="4" fillId="3" borderId="7" xfId="18" applyFont="1" applyFill="1" applyBorder="1">
      <alignment/>
      <protection/>
    </xf>
    <xf numFmtId="177" fontId="5" fillId="4" borderId="7" xfId="18" applyNumberFormat="1" applyFont="1" applyFill="1" applyBorder="1" applyAlignment="1">
      <alignment horizontal="left" vertical="top"/>
      <protection/>
    </xf>
    <xf numFmtId="164" fontId="4" fillId="4" borderId="7" xfId="18" applyFont="1" applyFill="1" applyBorder="1" applyAlignment="1">
      <alignment horizontal="left" vertical="top"/>
      <protection/>
    </xf>
    <xf numFmtId="177" fontId="5" fillId="0" borderId="7" xfId="18" applyNumberFormat="1" applyFont="1" applyBorder="1" applyAlignment="1">
      <alignment horizontal="left" vertical="top" wrapText="1"/>
      <protection/>
    </xf>
    <xf numFmtId="166" fontId="5" fillId="0" borderId="4" xfId="18" applyNumberFormat="1" applyFont="1" applyBorder="1" applyAlignment="1">
      <alignment horizontal="right" vertical="top" wrapText="1"/>
      <protection/>
    </xf>
    <xf numFmtId="177" fontId="5" fillId="4" borderId="7" xfId="18" applyNumberFormat="1" applyFont="1" applyFill="1" applyBorder="1" applyAlignment="1">
      <alignment horizontal="left" vertical="top" wrapText="1"/>
      <protection/>
    </xf>
    <xf numFmtId="164" fontId="5" fillId="0" borderId="3" xfId="18" applyFont="1" applyFill="1" applyBorder="1" applyAlignment="1">
      <alignment horizontal="left" vertical="top" wrapText="1"/>
      <protection/>
    </xf>
    <xf numFmtId="177" fontId="5" fillId="3" borderId="8" xfId="18" applyNumberFormat="1" applyFont="1" applyFill="1" applyBorder="1" applyAlignment="1">
      <alignment horizontal="left" vertical="top"/>
      <protection/>
    </xf>
    <xf numFmtId="164" fontId="4" fillId="0" borderId="9" xfId="18" applyFont="1" applyBorder="1">
      <alignment/>
      <protection/>
    </xf>
    <xf numFmtId="164" fontId="4" fillId="0" borderId="6" xfId="18" applyFont="1" applyBorder="1">
      <alignment/>
      <protection/>
    </xf>
    <xf numFmtId="177" fontId="5" fillId="3" borderId="1" xfId="18" applyNumberFormat="1" applyFont="1" applyFill="1" applyBorder="1" applyAlignment="1">
      <alignment horizontal="left" vertical="top"/>
      <protection/>
    </xf>
    <xf numFmtId="164" fontId="4" fillId="3" borderId="8" xfId="18" applyFont="1" applyFill="1" applyBorder="1">
      <alignment/>
      <protection/>
    </xf>
    <xf numFmtId="177" fontId="5" fillId="0" borderId="8" xfId="18" applyNumberFormat="1" applyFont="1" applyBorder="1" applyAlignment="1">
      <alignment horizontal="left" vertical="top"/>
      <protection/>
    </xf>
    <xf numFmtId="177" fontId="5" fillId="3" borderId="10" xfId="18" applyNumberFormat="1" applyFont="1" applyFill="1" applyBorder="1" applyAlignment="1">
      <alignment horizontal="left" vertical="top" wrapText="1"/>
      <protection/>
    </xf>
    <xf numFmtId="164" fontId="5" fillId="3" borderId="4" xfId="18" applyFont="1" applyFill="1" applyBorder="1" applyAlignment="1">
      <alignment horizontal="left" vertical="top" wrapText="1"/>
      <protection/>
    </xf>
    <xf numFmtId="164" fontId="4" fillId="4" borderId="6" xfId="18" applyFont="1" applyFill="1" applyBorder="1" applyAlignment="1">
      <alignment horizontal="left" vertical="top" wrapText="1"/>
      <protection/>
    </xf>
    <xf numFmtId="177" fontId="5" fillId="4" borderId="10" xfId="18" applyNumberFormat="1" applyFont="1" applyFill="1" applyBorder="1" applyAlignment="1">
      <alignment horizontal="left" vertical="top" wrapText="1"/>
      <protection/>
    </xf>
    <xf numFmtId="164" fontId="5" fillId="4" borderId="4" xfId="18" applyFont="1" applyFill="1" applyBorder="1" applyAlignment="1">
      <alignment horizontal="left" vertical="top" wrapText="1"/>
      <protection/>
    </xf>
    <xf numFmtId="177" fontId="5" fillId="4" borderId="1" xfId="18" applyNumberFormat="1" applyFont="1" applyFill="1" applyBorder="1" applyAlignment="1">
      <alignment horizontal="left" vertical="top" wrapText="1"/>
      <protection/>
    </xf>
    <xf numFmtId="166" fontId="5" fillId="4" borderId="11" xfId="18" applyNumberFormat="1" applyFont="1" applyFill="1" applyBorder="1" applyAlignment="1">
      <alignment horizontal="right" vertical="top" wrapText="1"/>
      <protection/>
    </xf>
    <xf numFmtId="177" fontId="5" fillId="4" borderId="4" xfId="18" applyNumberFormat="1" applyFont="1" applyFill="1" applyBorder="1" applyAlignment="1">
      <alignment horizontal="left" vertical="top" wrapText="1"/>
      <protection/>
    </xf>
    <xf numFmtId="166" fontId="5" fillId="4" borderId="12" xfId="18" applyNumberFormat="1" applyFont="1" applyFill="1" applyBorder="1" applyAlignment="1">
      <alignment horizontal="right" vertical="top" wrapText="1"/>
      <protection/>
    </xf>
    <xf numFmtId="166" fontId="5" fillId="4" borderId="4" xfId="18" applyNumberFormat="1" applyFont="1" applyFill="1" applyBorder="1" applyAlignment="1">
      <alignment horizontal="right" vertical="top" wrapText="1"/>
      <protection/>
    </xf>
    <xf numFmtId="169" fontId="4" fillId="3" borderId="1" xfId="18" applyNumberFormat="1" applyFont="1" applyFill="1" applyBorder="1" applyAlignment="1">
      <alignment horizontal="left"/>
      <protection/>
    </xf>
    <xf numFmtId="164" fontId="0" fillId="3" borderId="1" xfId="18" applyFont="1" applyFill="1" applyBorder="1">
      <alignment/>
      <protection/>
    </xf>
    <xf numFmtId="166" fontId="4" fillId="3" borderId="1" xfId="18" applyNumberFormat="1" applyFont="1" applyFill="1" applyBorder="1" applyAlignment="1">
      <alignment horizontal="right"/>
      <protection/>
    </xf>
    <xf numFmtId="167" fontId="5" fillId="7" borderId="1" xfId="18" applyNumberFormat="1" applyFont="1" applyFill="1" applyBorder="1" applyAlignment="1">
      <alignment horizontal="right" vertical="top"/>
      <protection/>
    </xf>
    <xf numFmtId="169" fontId="5" fillId="4" borderId="1" xfId="18" applyNumberFormat="1" applyFont="1" applyFill="1" applyBorder="1" applyAlignment="1">
      <alignment horizontal="left" vertical="top"/>
      <protection/>
    </xf>
    <xf numFmtId="167" fontId="5" fillId="4" borderId="4" xfId="18" applyNumberFormat="1" applyFont="1" applyFill="1" applyBorder="1" applyAlignment="1">
      <alignment horizontal="right" vertical="top"/>
      <protection/>
    </xf>
    <xf numFmtId="173" fontId="5" fillId="4" borderId="1" xfId="18" applyNumberFormat="1" applyFont="1" applyFill="1" applyBorder="1" applyAlignment="1">
      <alignment horizontal="left" vertical="top" wrapText="1"/>
      <protection/>
    </xf>
    <xf numFmtId="166" fontId="5" fillId="0" borderId="1" xfId="18" applyNumberFormat="1" applyFont="1" applyFill="1" applyBorder="1" applyAlignment="1">
      <alignment horizontal="right" vertical="top" wrapText="1"/>
      <protection/>
    </xf>
    <xf numFmtId="172" fontId="3" fillId="7" borderId="7" xfId="18" applyNumberFormat="1" applyFont="1" applyFill="1" applyBorder="1" applyAlignment="1">
      <alignment horizontal="left" vertical="top"/>
      <protection/>
    </xf>
    <xf numFmtId="164" fontId="4" fillId="7" borderId="7" xfId="18" applyFont="1" applyFill="1" applyBorder="1">
      <alignment/>
      <protection/>
    </xf>
    <xf numFmtId="164" fontId="3" fillId="7" borderId="1" xfId="18" applyFont="1" applyFill="1" applyBorder="1" applyAlignment="1">
      <alignment horizontal="left" vertical="top"/>
      <protection/>
    </xf>
    <xf numFmtId="166" fontId="3" fillId="7" borderId="4" xfId="18" applyNumberFormat="1" applyFont="1" applyFill="1" applyBorder="1" applyAlignment="1">
      <alignment horizontal="right" vertical="top"/>
      <protection/>
    </xf>
    <xf numFmtId="167" fontId="3" fillId="7" borderId="1" xfId="18" applyNumberFormat="1" applyFont="1" applyFill="1" applyBorder="1" applyAlignment="1">
      <alignment horizontal="right" vertical="top"/>
      <protection/>
    </xf>
    <xf numFmtId="164" fontId="4" fillId="0" borderId="4" xfId="18" applyFont="1" applyBorder="1" applyAlignment="1">
      <alignment wrapText="1"/>
      <protection/>
    </xf>
    <xf numFmtId="173" fontId="5" fillId="3" borderId="10" xfId="18" applyNumberFormat="1" applyFont="1" applyFill="1" applyBorder="1" applyAlignment="1">
      <alignment horizontal="left" vertical="top"/>
      <protection/>
    </xf>
    <xf numFmtId="164" fontId="4" fillId="3" borderId="4" xfId="18" applyFont="1" applyFill="1" applyBorder="1">
      <alignment/>
      <protection/>
    </xf>
    <xf numFmtId="164" fontId="4" fillId="3" borderId="0" xfId="18" applyFont="1" applyFill="1" applyBorder="1" applyAlignment="1">
      <alignment vertical="top"/>
      <protection/>
    </xf>
    <xf numFmtId="166" fontId="5" fillId="3" borderId="4" xfId="18" applyNumberFormat="1" applyFont="1" applyFill="1" applyBorder="1" applyAlignment="1">
      <alignment horizontal="right" vertical="top"/>
      <protection/>
    </xf>
    <xf numFmtId="167" fontId="5" fillId="3" borderId="4" xfId="18" applyNumberFormat="1" applyFont="1" applyFill="1" applyBorder="1" applyAlignment="1">
      <alignment horizontal="right" vertical="top"/>
      <protection/>
    </xf>
    <xf numFmtId="169" fontId="4" fillId="4" borderId="1" xfId="18" applyNumberFormat="1" applyFont="1" applyFill="1" applyBorder="1" applyAlignment="1">
      <alignment horizontal="left" vertical="top" wrapText="1"/>
      <protection/>
    </xf>
    <xf numFmtId="166" fontId="4" fillId="4" borderId="1" xfId="18" applyNumberFormat="1" applyFont="1" applyFill="1" applyBorder="1" applyAlignment="1">
      <alignment horizontal="right" vertical="top" wrapText="1"/>
      <protection/>
    </xf>
    <xf numFmtId="164" fontId="0" fillId="4" borderId="1" xfId="18" applyFont="1" applyFill="1" applyBorder="1" applyAlignment="1">
      <alignment wrapText="1"/>
      <protection/>
    </xf>
    <xf numFmtId="169" fontId="4" fillId="3" borderId="1" xfId="18" applyNumberFormat="1" applyFont="1" applyFill="1" applyBorder="1" applyAlignment="1">
      <alignment vertical="top" wrapText="1"/>
      <protection/>
    </xf>
    <xf numFmtId="164" fontId="0" fillId="0" borderId="4" xfId="18" applyFont="1" applyBorder="1">
      <alignment/>
      <protection/>
    </xf>
    <xf numFmtId="164" fontId="4" fillId="4" borderId="1" xfId="18" applyFont="1" applyFill="1" applyBorder="1" applyAlignment="1">
      <alignment horizontal="left" vertical="top" wrapText="1"/>
      <protection/>
    </xf>
    <xf numFmtId="166" fontId="4" fillId="4" borderId="1" xfId="18" applyNumberFormat="1" applyFont="1" applyFill="1" applyBorder="1" applyAlignment="1">
      <alignment vertical="top" wrapText="1"/>
      <protection/>
    </xf>
    <xf numFmtId="164" fontId="0" fillId="4" borderId="4" xfId="18" applyFont="1" applyFill="1" applyBorder="1">
      <alignment/>
      <protection/>
    </xf>
    <xf numFmtId="164" fontId="5" fillId="0" borderId="13" xfId="18" applyFont="1" applyBorder="1" applyAlignment="1">
      <alignment horizontal="left" vertical="top"/>
      <protection/>
    </xf>
    <xf numFmtId="166" fontId="5" fillId="0" borderId="14" xfId="18" applyNumberFormat="1" applyFont="1" applyBorder="1" applyAlignment="1">
      <alignment horizontal="right" vertical="top"/>
      <protection/>
    </xf>
    <xf numFmtId="170" fontId="5" fillId="0" borderId="9" xfId="18" applyNumberFormat="1" applyFont="1" applyBorder="1" applyAlignment="1">
      <alignment horizontal="left" vertical="top"/>
      <protection/>
    </xf>
    <xf numFmtId="170" fontId="5" fillId="0" borderId="7" xfId="18" applyNumberFormat="1" applyFont="1" applyBorder="1" applyAlignment="1">
      <alignment horizontal="left" vertical="top"/>
      <protection/>
    </xf>
    <xf numFmtId="170" fontId="5" fillId="0" borderId="7" xfId="18" applyNumberFormat="1" applyFont="1" applyBorder="1" applyAlignment="1">
      <alignment horizontal="left" vertical="top" wrapText="1"/>
      <protection/>
    </xf>
    <xf numFmtId="164" fontId="5" fillId="0" borderId="4" xfId="18" applyFont="1" applyBorder="1" applyAlignment="1">
      <alignment horizontal="left" vertical="top" wrapText="1"/>
      <protection/>
    </xf>
    <xf numFmtId="170" fontId="5" fillId="4" borderId="7" xfId="18" applyNumberFormat="1" applyFont="1" applyFill="1" applyBorder="1" applyAlignment="1">
      <alignment horizontal="left" vertical="top" wrapText="1"/>
      <protection/>
    </xf>
    <xf numFmtId="173" fontId="5" fillId="3" borderId="15" xfId="18" applyNumberFormat="1" applyFont="1" applyFill="1" applyBorder="1" applyAlignment="1">
      <alignment horizontal="left" vertical="top" wrapText="1"/>
      <protection/>
    </xf>
    <xf numFmtId="164" fontId="4" fillId="3" borderId="4" xfId="18" applyFont="1" applyFill="1" applyBorder="1" applyAlignment="1">
      <alignment wrapText="1"/>
      <protection/>
    </xf>
    <xf numFmtId="164" fontId="5" fillId="3" borderId="5" xfId="18" applyFont="1" applyFill="1" applyBorder="1" applyAlignment="1">
      <alignment horizontal="left" vertical="top" wrapText="1"/>
      <protection/>
    </xf>
    <xf numFmtId="166" fontId="5" fillId="3" borderId="4" xfId="18" applyNumberFormat="1" applyFont="1" applyFill="1" applyBorder="1" applyAlignment="1">
      <alignment horizontal="right" vertical="top" wrapText="1"/>
      <protection/>
    </xf>
    <xf numFmtId="167" fontId="5" fillId="3" borderId="4" xfId="18" applyNumberFormat="1" applyFont="1" applyFill="1" applyBorder="1" applyAlignment="1">
      <alignment horizontal="right" vertical="top" wrapText="1"/>
      <protection/>
    </xf>
    <xf numFmtId="166" fontId="5" fillId="3" borderId="5" xfId="18" applyNumberFormat="1" applyFont="1" applyFill="1" applyBorder="1" applyAlignment="1">
      <alignment horizontal="right" vertical="top"/>
      <protection/>
    </xf>
    <xf numFmtId="164" fontId="4" fillId="0" borderId="0" xfId="18" applyFont="1" applyBorder="1">
      <alignment/>
      <protection/>
    </xf>
    <xf numFmtId="170" fontId="5" fillId="0" borderId="6" xfId="18" applyNumberFormat="1" applyFont="1" applyBorder="1" applyAlignment="1">
      <alignment horizontal="left" vertical="top"/>
      <protection/>
    </xf>
    <xf numFmtId="164" fontId="5" fillId="4" borderId="5" xfId="18" applyFont="1" applyFill="1" applyBorder="1" applyAlignment="1">
      <alignment horizontal="left" vertical="top"/>
      <protection/>
    </xf>
    <xf numFmtId="173" fontId="5" fillId="3" borderId="7" xfId="18" applyNumberFormat="1" applyFont="1" applyFill="1" applyBorder="1" applyAlignment="1">
      <alignment horizontal="left" vertical="top"/>
      <protection/>
    </xf>
    <xf numFmtId="166" fontId="5" fillId="3" borderId="14" xfId="18" applyNumberFormat="1" applyFont="1" applyFill="1" applyBorder="1" applyAlignment="1">
      <alignment horizontal="right" vertical="top"/>
      <protection/>
    </xf>
    <xf numFmtId="167" fontId="5" fillId="3" borderId="14" xfId="18" applyNumberFormat="1" applyFont="1" applyFill="1" applyBorder="1" applyAlignment="1">
      <alignment horizontal="right" vertical="top"/>
      <protection/>
    </xf>
    <xf numFmtId="164" fontId="4" fillId="5" borderId="1" xfId="18" applyFont="1" applyFill="1" applyBorder="1" applyAlignment="1">
      <alignment horizontal="left" vertical="top"/>
      <protection/>
    </xf>
    <xf numFmtId="170" fontId="5" fillId="4" borderId="15" xfId="18" applyNumberFormat="1" applyFont="1" applyFill="1" applyBorder="1" applyAlignment="1">
      <alignment horizontal="left" vertical="top"/>
      <protection/>
    </xf>
    <xf numFmtId="166" fontId="5" fillId="4" borderId="4" xfId="18" applyNumberFormat="1" applyFont="1" applyFill="1" applyBorder="1" applyAlignment="1">
      <alignment horizontal="right" vertical="top"/>
      <protection/>
    </xf>
    <xf numFmtId="170" fontId="5" fillId="0" borderId="2" xfId="18" applyNumberFormat="1" applyFont="1" applyBorder="1" applyAlignment="1">
      <alignment horizontal="left" vertical="top"/>
      <protection/>
    </xf>
    <xf numFmtId="164" fontId="5" fillId="0" borderId="14" xfId="18" applyFont="1" applyBorder="1" applyAlignment="1">
      <alignment horizontal="left" vertical="top"/>
      <protection/>
    </xf>
    <xf numFmtId="167" fontId="5" fillId="0" borderId="5" xfId="18" applyNumberFormat="1" applyFont="1" applyBorder="1" applyAlignment="1">
      <alignment horizontal="right" vertical="top"/>
      <protection/>
    </xf>
    <xf numFmtId="170" fontId="5" fillId="0" borderId="8" xfId="18" applyNumberFormat="1" applyFont="1" applyBorder="1" applyAlignment="1">
      <alignment horizontal="left" vertical="top"/>
      <protection/>
    </xf>
    <xf numFmtId="164" fontId="5" fillId="0" borderId="4" xfId="18" applyFont="1" applyBorder="1" applyAlignment="1">
      <alignment horizontal="left" vertical="top"/>
      <protection/>
    </xf>
    <xf numFmtId="164" fontId="4" fillId="0" borderId="1" xfId="18" applyFont="1" applyBorder="1" applyAlignment="1">
      <alignment vertical="top"/>
      <protection/>
    </xf>
    <xf numFmtId="166" fontId="5" fillId="0" borderId="12" xfId="18" applyNumberFormat="1" applyFont="1" applyBorder="1" applyAlignment="1">
      <alignment horizontal="right" vertical="top"/>
      <protection/>
    </xf>
    <xf numFmtId="170" fontId="5" fillId="0" borderId="8" xfId="18" applyNumberFormat="1" applyFont="1" applyBorder="1" applyAlignment="1">
      <alignment horizontal="left" vertical="top" wrapText="1"/>
      <protection/>
    </xf>
    <xf numFmtId="164" fontId="4" fillId="0" borderId="1" xfId="18" applyFont="1" applyBorder="1" applyAlignment="1">
      <alignment vertical="top" wrapText="1"/>
      <protection/>
    </xf>
    <xf numFmtId="166" fontId="5" fillId="0" borderId="12" xfId="18" applyNumberFormat="1" applyFont="1" applyBorder="1" applyAlignment="1">
      <alignment horizontal="right" vertical="top" wrapText="1"/>
      <protection/>
    </xf>
    <xf numFmtId="164" fontId="5" fillId="3" borderId="14" xfId="18" applyFont="1" applyFill="1" applyBorder="1" applyAlignment="1">
      <alignment horizontal="left" vertical="top"/>
      <protection/>
    </xf>
    <xf numFmtId="173" fontId="5" fillId="4" borderId="6" xfId="18" applyNumberFormat="1" applyFont="1" applyFill="1" applyBorder="1" applyAlignment="1">
      <alignment horizontal="left" vertical="top"/>
      <protection/>
    </xf>
    <xf numFmtId="164" fontId="4" fillId="4" borderId="7" xfId="18" applyFont="1" applyFill="1" applyBorder="1" applyAlignment="1">
      <alignment horizontal="left"/>
      <protection/>
    </xf>
    <xf numFmtId="164" fontId="5" fillId="4" borderId="14" xfId="18" applyFont="1" applyFill="1" applyBorder="1" applyAlignment="1">
      <alignment horizontal="left" vertical="top"/>
      <protection/>
    </xf>
    <xf numFmtId="164" fontId="4" fillId="3" borderId="1" xfId="18" applyFont="1" applyFill="1" applyBorder="1" applyAlignment="1">
      <alignment horizontal="left"/>
      <protection/>
    </xf>
    <xf numFmtId="170" fontId="5" fillId="3" borderId="8" xfId="18" applyNumberFormat="1" applyFont="1" applyFill="1" applyBorder="1" applyAlignment="1">
      <alignment horizontal="left" vertical="top"/>
      <protection/>
    </xf>
    <xf numFmtId="167" fontId="5" fillId="0" borderId="4" xfId="18" applyNumberFormat="1" applyFont="1" applyBorder="1" applyAlignment="1">
      <alignment horizontal="right" vertical="top"/>
      <protection/>
    </xf>
    <xf numFmtId="170" fontId="5" fillId="0" borderId="10" xfId="18" applyNumberFormat="1" applyFont="1" applyBorder="1" applyAlignment="1">
      <alignment horizontal="left" vertical="top"/>
      <protection/>
    </xf>
    <xf numFmtId="164" fontId="7" fillId="7" borderId="1" xfId="18" applyFont="1" applyFill="1" applyBorder="1" applyAlignment="1">
      <alignment horizontal="left"/>
      <protection/>
    </xf>
    <xf numFmtId="164" fontId="7" fillId="7" borderId="1" xfId="18" applyFont="1" applyFill="1" applyBorder="1">
      <alignment/>
      <protection/>
    </xf>
    <xf numFmtId="170" fontId="3" fillId="7" borderId="1" xfId="18" applyNumberFormat="1" applyFont="1" applyFill="1" applyBorder="1" applyAlignment="1">
      <alignment horizontal="left" vertical="top"/>
      <protection/>
    </xf>
    <xf numFmtId="164" fontId="12" fillId="7" borderId="1" xfId="18" applyFont="1" applyFill="1" applyBorder="1" applyAlignment="1">
      <alignment vertical="top" wrapText="1"/>
      <protection/>
    </xf>
    <xf numFmtId="166" fontId="3" fillId="7" borderId="1" xfId="18" applyNumberFormat="1" applyFont="1" applyFill="1" applyBorder="1" applyAlignment="1">
      <alignment horizontal="right" vertical="top" wrapText="1"/>
      <protection/>
    </xf>
    <xf numFmtId="164" fontId="13" fillId="0" borderId="0" xfId="18" applyFont="1" applyBorder="1">
      <alignment/>
      <protection/>
    </xf>
    <xf numFmtId="164" fontId="8" fillId="0" borderId="0" xfId="0" applyFont="1" applyAlignment="1">
      <alignment/>
    </xf>
    <xf numFmtId="173" fontId="5" fillId="3" borderId="9" xfId="18" applyNumberFormat="1" applyFont="1" applyFill="1" applyBorder="1" applyAlignment="1">
      <alignment horizontal="left" vertical="top"/>
      <protection/>
    </xf>
    <xf numFmtId="164" fontId="4" fillId="3" borderId="9" xfId="18" applyFont="1" applyFill="1" applyBorder="1">
      <alignment/>
      <protection/>
    </xf>
    <xf numFmtId="164" fontId="4" fillId="4" borderId="10" xfId="18" applyFont="1" applyFill="1" applyBorder="1" applyAlignment="1">
      <alignment horizontal="left"/>
      <protection/>
    </xf>
    <xf numFmtId="164" fontId="5" fillId="4" borderId="4" xfId="18" applyFont="1" applyFill="1" applyBorder="1" applyAlignment="1">
      <alignment horizontal="left" vertical="top"/>
      <protection/>
    </xf>
    <xf numFmtId="172" fontId="3" fillId="6" borderId="1" xfId="18" applyNumberFormat="1" applyFont="1" applyFill="1" applyBorder="1" applyAlignment="1">
      <alignment horizontal="left" vertical="top" wrapText="1"/>
      <protection/>
    </xf>
    <xf numFmtId="164" fontId="4" fillId="6" borderId="1" xfId="18" applyFont="1" applyFill="1" applyBorder="1" applyAlignment="1">
      <alignment vertical="top" wrapText="1"/>
      <protection/>
    </xf>
    <xf numFmtId="164" fontId="3" fillId="6" borderId="1" xfId="18" applyFont="1" applyFill="1" applyBorder="1" applyAlignment="1">
      <alignment horizontal="left" vertical="top" wrapText="1"/>
      <protection/>
    </xf>
    <xf numFmtId="166" fontId="3" fillId="6" borderId="1" xfId="18" applyNumberFormat="1" applyFont="1" applyFill="1" applyBorder="1" applyAlignment="1">
      <alignment horizontal="right" vertical="top" wrapText="1"/>
      <protection/>
    </xf>
    <xf numFmtId="167" fontId="3" fillId="6" borderId="1" xfId="18" applyNumberFormat="1" applyFont="1" applyFill="1" applyBorder="1" applyAlignment="1">
      <alignment horizontal="right" vertical="top"/>
      <protection/>
    </xf>
    <xf numFmtId="164" fontId="7" fillId="6" borderId="1" xfId="18" applyFont="1" applyFill="1" applyBorder="1" applyAlignment="1">
      <alignment horizontal="left"/>
      <protection/>
    </xf>
    <xf numFmtId="164" fontId="7" fillId="6" borderId="1" xfId="18" applyFont="1" applyFill="1" applyBorder="1">
      <alignment/>
      <protection/>
    </xf>
    <xf numFmtId="170" fontId="3" fillId="6" borderId="1" xfId="18" applyNumberFormat="1" applyFont="1" applyFill="1" applyBorder="1" applyAlignment="1">
      <alignment horizontal="left" vertical="top"/>
      <protection/>
    </xf>
    <xf numFmtId="164" fontId="3" fillId="6" borderId="1" xfId="18" applyFont="1" applyFill="1" applyBorder="1" applyAlignment="1">
      <alignment horizontal="left" vertical="top"/>
      <protection/>
    </xf>
    <xf numFmtId="166" fontId="3" fillId="6" borderId="1" xfId="18" applyNumberFormat="1" applyFont="1" applyFill="1" applyBorder="1" applyAlignment="1">
      <alignment horizontal="right" vertical="top"/>
      <protection/>
    </xf>
    <xf numFmtId="164" fontId="0" fillId="0" borderId="3" xfId="0" applyBorder="1" applyAlignment="1">
      <alignment/>
    </xf>
    <xf numFmtId="173" fontId="5" fillId="4" borderId="5" xfId="18" applyNumberFormat="1" applyFont="1" applyFill="1" applyBorder="1" applyAlignment="1">
      <alignment horizontal="left" vertical="top"/>
      <protection/>
    </xf>
    <xf numFmtId="164" fontId="4" fillId="4" borderId="1" xfId="18" applyFont="1" applyFill="1" applyBorder="1" applyAlignment="1">
      <alignment horizontal="left" vertical="center"/>
      <protection/>
    </xf>
    <xf numFmtId="164" fontId="5" fillId="0" borderId="5" xfId="18" applyFont="1" applyBorder="1" applyAlignment="1">
      <alignment horizontal="left" vertical="top"/>
      <protection/>
    </xf>
    <xf numFmtId="164" fontId="4" fillId="0" borderId="6" xfId="18" applyFont="1" applyBorder="1" applyAlignment="1">
      <alignment vertical="top" wrapText="1"/>
      <protection/>
    </xf>
    <xf numFmtId="170" fontId="5" fillId="0" borderId="4" xfId="18" applyNumberFormat="1" applyFont="1" applyBorder="1" applyAlignment="1">
      <alignment horizontal="left" vertical="top" wrapText="1"/>
      <protection/>
    </xf>
    <xf numFmtId="164" fontId="5" fillId="0" borderId="5" xfId="18" applyFont="1" applyBorder="1" applyAlignment="1">
      <alignment horizontal="left" vertical="top" wrapText="1"/>
      <protection/>
    </xf>
    <xf numFmtId="167" fontId="5" fillId="0" borderId="14" xfId="18" applyNumberFormat="1" applyFont="1" applyBorder="1" applyAlignment="1">
      <alignment horizontal="right" vertical="top" wrapText="1"/>
      <protection/>
    </xf>
    <xf numFmtId="173" fontId="5" fillId="4" borderId="4" xfId="18" applyNumberFormat="1" applyFont="1" applyFill="1" applyBorder="1" applyAlignment="1">
      <alignment horizontal="left" vertical="top"/>
      <protection/>
    </xf>
    <xf numFmtId="167" fontId="5" fillId="0" borderId="14" xfId="18" applyNumberFormat="1" applyFont="1" applyBorder="1" applyAlignment="1">
      <alignment horizontal="right" vertical="top"/>
      <protection/>
    </xf>
    <xf numFmtId="166" fontId="5" fillId="3" borderId="11" xfId="18" applyNumberFormat="1" applyFont="1" applyFill="1" applyBorder="1" applyAlignment="1">
      <alignment horizontal="right" vertical="top"/>
      <protection/>
    </xf>
    <xf numFmtId="164" fontId="1" fillId="0" borderId="0" xfId="18" applyFont="1" applyAlignment="1">
      <alignment vertical="top" wrapText="1"/>
      <protection/>
    </xf>
    <xf numFmtId="164" fontId="0" fillId="0" borderId="0" xfId="18" applyFont="1" applyAlignment="1">
      <alignment vertical="top" wrapText="1"/>
      <protection/>
    </xf>
    <xf numFmtId="173" fontId="5" fillId="4" borderId="4" xfId="18" applyNumberFormat="1" applyFont="1" applyFill="1" applyBorder="1" applyAlignment="1">
      <alignment vertical="center"/>
      <protection/>
    </xf>
    <xf numFmtId="166" fontId="5" fillId="4" borderId="1" xfId="18" applyNumberFormat="1" applyFont="1" applyFill="1" applyBorder="1" applyAlignment="1">
      <alignment vertical="center"/>
      <protection/>
    </xf>
    <xf numFmtId="167" fontId="5" fillId="4" borderId="4" xfId="18" applyNumberFormat="1" applyFont="1" applyFill="1" applyBorder="1" applyAlignment="1">
      <alignment vertical="center"/>
      <protection/>
    </xf>
    <xf numFmtId="164" fontId="4" fillId="0" borderId="0" xfId="0" applyFont="1" applyAlignment="1">
      <alignment vertical="top"/>
    </xf>
    <xf numFmtId="172" fontId="3" fillId="6" borderId="7" xfId="18" applyNumberFormat="1" applyFont="1" applyFill="1" applyBorder="1" applyAlignment="1">
      <alignment horizontal="left" vertical="top"/>
      <protection/>
    </xf>
    <xf numFmtId="164" fontId="4" fillId="6" borderId="7" xfId="18" applyFont="1" applyFill="1" applyBorder="1">
      <alignment/>
      <protection/>
    </xf>
    <xf numFmtId="166" fontId="3" fillId="6" borderId="4" xfId="18" applyNumberFormat="1" applyFont="1" applyFill="1" applyBorder="1" applyAlignment="1">
      <alignment horizontal="right" vertical="top"/>
      <protection/>
    </xf>
    <xf numFmtId="172" fontId="3" fillId="4" borderId="4" xfId="18" applyNumberFormat="1" applyFont="1" applyFill="1" applyBorder="1" applyAlignment="1">
      <alignment horizontal="left" vertical="top" wrapText="1"/>
      <protection/>
    </xf>
    <xf numFmtId="164" fontId="4" fillId="3" borderId="7" xfId="18" applyFont="1" applyFill="1" applyBorder="1" applyAlignment="1">
      <alignment horizontal="left"/>
      <protection/>
    </xf>
    <xf numFmtId="164" fontId="4" fillId="4" borderId="7" xfId="18" applyFont="1" applyFill="1" applyBorder="1" applyAlignment="1">
      <alignment vertical="top" wrapText="1"/>
      <protection/>
    </xf>
    <xf numFmtId="164" fontId="4" fillId="0" borderId="10" xfId="18" applyFont="1" applyBorder="1" applyAlignment="1">
      <alignment wrapText="1"/>
      <protection/>
    </xf>
    <xf numFmtId="164" fontId="5" fillId="0" borderId="14" xfId="18" applyFont="1" applyBorder="1" applyAlignment="1">
      <alignment horizontal="left" vertical="top" wrapText="1"/>
      <protection/>
    </xf>
    <xf numFmtId="167" fontId="5" fillId="0" borderId="4" xfId="18" applyNumberFormat="1" applyFont="1" applyBorder="1" applyAlignment="1">
      <alignment horizontal="right" vertical="top" wrapText="1"/>
      <protection/>
    </xf>
    <xf numFmtId="166" fontId="4" fillId="0" borderId="14" xfId="18" applyNumberFormat="1" applyFont="1" applyBorder="1" applyAlignment="1">
      <alignment vertical="top"/>
      <protection/>
    </xf>
    <xf numFmtId="166" fontId="5" fillId="0" borderId="0" xfId="18" applyNumberFormat="1" applyFont="1" applyBorder="1" applyAlignment="1">
      <alignment horizontal="right" vertical="top"/>
      <protection/>
    </xf>
    <xf numFmtId="164" fontId="4" fillId="3" borderId="10" xfId="18" applyFont="1" applyFill="1" applyBorder="1">
      <alignment/>
      <protection/>
    </xf>
    <xf numFmtId="164" fontId="5" fillId="3" borderId="4" xfId="18" applyFont="1" applyFill="1" applyBorder="1" applyAlignment="1">
      <alignment horizontal="left" vertical="top"/>
      <protection/>
    </xf>
    <xf numFmtId="166" fontId="5" fillId="3" borderId="12" xfId="18" applyNumberFormat="1" applyFont="1" applyFill="1" applyBorder="1" applyAlignment="1">
      <alignment horizontal="right" vertical="top" wrapText="1"/>
      <protection/>
    </xf>
    <xf numFmtId="173" fontId="5" fillId="4" borderId="4" xfId="18" applyNumberFormat="1" applyFont="1" applyFill="1" applyBorder="1" applyAlignment="1">
      <alignment horizontal="left" vertical="top" wrapText="1"/>
      <protection/>
    </xf>
    <xf numFmtId="170" fontId="5" fillId="0" borderId="4" xfId="18" applyNumberFormat="1" applyFont="1" applyBorder="1" applyAlignment="1">
      <alignment horizontal="left" vertical="top"/>
      <protection/>
    </xf>
    <xf numFmtId="167" fontId="5" fillId="4" borderId="4" xfId="18" applyNumberFormat="1" applyFont="1" applyFill="1" applyBorder="1" applyAlignment="1">
      <alignment horizontal="right" vertical="top" wrapText="1"/>
      <protection/>
    </xf>
    <xf numFmtId="164" fontId="4" fillId="0" borderId="4" xfId="18" applyFont="1" applyBorder="1" applyAlignment="1">
      <alignment vertical="top" wrapText="1"/>
      <protection/>
    </xf>
    <xf numFmtId="164" fontId="4" fillId="5" borderId="10" xfId="18" applyFont="1" applyFill="1" applyBorder="1" applyAlignment="1">
      <alignment horizontal="left" vertical="top" wrapText="1"/>
      <protection/>
    </xf>
    <xf numFmtId="170" fontId="5" fillId="5" borderId="10" xfId="18" applyNumberFormat="1" applyFont="1" applyFill="1" applyBorder="1" applyAlignment="1">
      <alignment horizontal="left" vertical="top" wrapText="1"/>
      <protection/>
    </xf>
    <xf numFmtId="166" fontId="5" fillId="5" borderId="4" xfId="18" applyNumberFormat="1" applyFont="1" applyFill="1" applyBorder="1" applyAlignment="1">
      <alignment horizontal="right" vertical="top" wrapText="1"/>
      <protection/>
    </xf>
    <xf numFmtId="167" fontId="5" fillId="5" borderId="4" xfId="18" applyNumberFormat="1" applyFont="1" applyFill="1" applyBorder="1" applyAlignment="1">
      <alignment horizontal="right" vertical="top" wrapText="1"/>
      <protection/>
    </xf>
    <xf numFmtId="164" fontId="4" fillId="4" borderId="10" xfId="18" applyFont="1" applyFill="1" applyBorder="1" applyAlignment="1">
      <alignment vertical="top" wrapText="1"/>
      <protection/>
    </xf>
    <xf numFmtId="170" fontId="5" fillId="4" borderId="10" xfId="18" applyNumberFormat="1" applyFont="1" applyFill="1" applyBorder="1" applyAlignment="1">
      <alignment horizontal="left" vertical="top" wrapText="1"/>
      <protection/>
    </xf>
    <xf numFmtId="164" fontId="12" fillId="6" borderId="4" xfId="18" applyFont="1" applyFill="1" applyBorder="1" applyAlignment="1">
      <alignment horizontal="left"/>
      <protection/>
    </xf>
    <xf numFmtId="164" fontId="4" fillId="7" borderId="10" xfId="18" applyFont="1" applyFill="1" applyBorder="1">
      <alignment/>
      <protection/>
    </xf>
    <xf numFmtId="167" fontId="3" fillId="7" borderId="4" xfId="18" applyNumberFormat="1" applyFont="1" applyFill="1" applyBorder="1" applyAlignment="1">
      <alignment horizontal="right" vertical="top"/>
      <protection/>
    </xf>
    <xf numFmtId="164" fontId="4" fillId="4" borderId="16" xfId="18" applyFont="1" applyFill="1" applyBorder="1" applyAlignment="1">
      <alignment horizontal="left" vertical="top"/>
      <protection/>
    </xf>
    <xf numFmtId="166" fontId="4" fillId="4" borderId="1" xfId="18" applyNumberFormat="1" applyFont="1" applyFill="1" applyBorder="1">
      <alignment/>
      <protection/>
    </xf>
    <xf numFmtId="167" fontId="5" fillId="4" borderId="17" xfId="18" applyNumberFormat="1" applyFont="1" applyFill="1" applyBorder="1" applyAlignment="1">
      <alignment horizontal="right" vertical="top"/>
      <protection/>
    </xf>
    <xf numFmtId="164" fontId="4" fillId="3" borderId="18" xfId="18" applyFont="1" applyFill="1" applyBorder="1" applyAlignment="1">
      <alignment horizontal="left" vertical="top"/>
      <protection/>
    </xf>
    <xf numFmtId="164" fontId="4" fillId="3" borderId="14" xfId="18" applyFont="1" applyFill="1" applyBorder="1">
      <alignment/>
      <protection/>
    </xf>
    <xf numFmtId="166" fontId="4" fillId="3" borderId="14" xfId="18" applyNumberFormat="1" applyFont="1" applyFill="1" applyBorder="1" applyAlignment="1">
      <alignment vertical="top"/>
      <protection/>
    </xf>
    <xf numFmtId="170" fontId="5" fillId="0" borderId="2" xfId="18" applyNumberFormat="1" applyFont="1" applyBorder="1" applyAlignment="1">
      <alignment horizontal="left" vertical="top" wrapText="1"/>
      <protection/>
    </xf>
    <xf numFmtId="166" fontId="5" fillId="0" borderId="14" xfId="18" applyNumberFormat="1" applyFont="1" applyBorder="1" applyAlignment="1">
      <alignment horizontal="right" vertical="top" wrapText="1"/>
      <protection/>
    </xf>
    <xf numFmtId="170" fontId="5" fillId="0" borderId="15" xfId="18" applyNumberFormat="1" applyFont="1" applyBorder="1" applyAlignment="1">
      <alignment horizontal="left" vertical="top"/>
      <protection/>
    </xf>
    <xf numFmtId="170" fontId="5" fillId="0" borderId="11" xfId="18" applyNumberFormat="1" applyFont="1" applyBorder="1" applyAlignment="1">
      <alignment horizontal="left" vertical="top"/>
      <protection/>
    </xf>
    <xf numFmtId="164" fontId="14" fillId="0" borderId="1" xfId="18" applyFont="1" applyBorder="1" applyAlignment="1">
      <alignment horizontal="left" vertical="top"/>
      <protection/>
    </xf>
    <xf numFmtId="164" fontId="0" fillId="0" borderId="0" xfId="18" applyFont="1" applyBorder="1">
      <alignment/>
      <protection/>
    </xf>
    <xf numFmtId="166" fontId="12" fillId="0" borderId="0" xfId="18" applyNumberFormat="1" applyFont="1" applyBorder="1" applyAlignment="1">
      <alignment horizontal="right" vertical="top"/>
      <protection/>
    </xf>
    <xf numFmtId="167" fontId="2" fillId="0" borderId="0" xfId="18" applyNumberFormat="1" applyFont="1" applyBorder="1" applyAlignment="1">
      <alignment horizontal="righ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5"/>
  <sheetViews>
    <sheetView tabSelected="1" workbookViewId="0" topLeftCell="A461">
      <selection activeCell="D479" sqref="D479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8.57421875" style="1" customWidth="1"/>
    <col min="4" max="4" width="37.7109375" style="1" customWidth="1"/>
    <col min="5" max="5" width="10.57421875" style="1" customWidth="1"/>
    <col min="6" max="6" width="10.8515625" style="1" customWidth="1"/>
    <col min="7" max="7" width="9.00390625" style="1" customWidth="1"/>
    <col min="8" max="8" width="12.57421875" style="2" customWidth="1"/>
    <col min="9" max="9" width="12.421875" style="1" customWidth="1"/>
  </cols>
  <sheetData>
    <row r="1" spans="1:7" ht="15" customHeight="1">
      <c r="A1" s="3" t="s">
        <v>0</v>
      </c>
      <c r="B1" s="3"/>
      <c r="C1" s="3"/>
      <c r="D1" s="3"/>
      <c r="E1" s="3"/>
      <c r="F1" s="3"/>
      <c r="G1" s="3"/>
    </row>
    <row r="2" spans="1:7" ht="1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8" ht="9" customHeight="1">
      <c r="A3" s="4"/>
      <c r="B3" s="4"/>
      <c r="C3" s="4"/>
      <c r="D3" s="5"/>
      <c r="E3" s="5"/>
      <c r="F3" s="5"/>
      <c r="G3" s="8" t="s">
        <v>8</v>
      </c>
      <c r="H3" s="9"/>
    </row>
    <row r="4" spans="1:9" ht="15" customHeight="1">
      <c r="A4" s="10">
        <v>10</v>
      </c>
      <c r="B4" s="11"/>
      <c r="C4" s="11"/>
      <c r="D4" s="12" t="s">
        <v>9</v>
      </c>
      <c r="E4" s="13">
        <f>E5+E11+E13+E15+E18+E21</f>
        <v>1261526</v>
      </c>
      <c r="F4" s="13">
        <f>F5+F11+F13+F15+F18+F21</f>
        <v>397789.42000000004</v>
      </c>
      <c r="G4" s="14">
        <f>(F4/E4)*100%</f>
        <v>0.31532399649313614</v>
      </c>
      <c r="I4" s="2"/>
    </row>
    <row r="5" spans="1:9" ht="15" customHeight="1">
      <c r="A5" s="15"/>
      <c r="B5" s="16">
        <v>1008</v>
      </c>
      <c r="C5" s="17"/>
      <c r="D5" s="18" t="s">
        <v>10</v>
      </c>
      <c r="E5" s="19">
        <f>E6</f>
        <v>12000</v>
      </c>
      <c r="F5" s="19">
        <f>F6</f>
        <v>6000</v>
      </c>
      <c r="G5" s="20">
        <f>(F5/E5)*100%</f>
        <v>0.5</v>
      </c>
      <c r="H5" s="21"/>
      <c r="I5" s="21"/>
    </row>
    <row r="6" spans="1:9" ht="15" customHeight="1">
      <c r="A6" s="15"/>
      <c r="B6" s="22"/>
      <c r="C6" s="23">
        <v>2830</v>
      </c>
      <c r="D6" s="24" t="s">
        <v>11</v>
      </c>
      <c r="E6" s="25">
        <v>12000</v>
      </c>
      <c r="F6" s="25">
        <v>6000</v>
      </c>
      <c r="G6" s="26"/>
      <c r="I6" s="2"/>
    </row>
    <row r="7" spans="1:9" ht="15" customHeight="1">
      <c r="A7" s="15"/>
      <c r="B7" s="22"/>
      <c r="C7" s="23"/>
      <c r="D7" s="24"/>
      <c r="E7" s="25"/>
      <c r="F7" s="25"/>
      <c r="G7" s="26"/>
      <c r="I7" s="2"/>
    </row>
    <row r="8" spans="1:9" ht="15" customHeight="1">
      <c r="A8" s="15"/>
      <c r="B8" s="22"/>
      <c r="C8" s="23"/>
      <c r="D8" s="24"/>
      <c r="E8" s="25"/>
      <c r="F8" s="25"/>
      <c r="G8" s="26"/>
      <c r="I8" s="2"/>
    </row>
    <row r="9" spans="1:9" ht="6" customHeight="1">
      <c r="A9" s="15"/>
      <c r="B9" s="22"/>
      <c r="C9" s="23"/>
      <c r="D9" s="24"/>
      <c r="E9" s="25"/>
      <c r="F9" s="25"/>
      <c r="G9" s="26"/>
      <c r="I9" s="2"/>
    </row>
    <row r="10" spans="1:9" ht="6" customHeight="1">
      <c r="A10" s="15"/>
      <c r="B10" s="22"/>
      <c r="C10" s="23"/>
      <c r="D10" s="24"/>
      <c r="E10" s="25"/>
      <c r="F10" s="25"/>
      <c r="G10" s="26"/>
      <c r="I10" s="2"/>
    </row>
    <row r="11" spans="1:9" ht="15" customHeight="1">
      <c r="A11" s="15"/>
      <c r="B11" s="27" t="s">
        <v>12</v>
      </c>
      <c r="C11" s="28"/>
      <c r="D11" s="18" t="s">
        <v>13</v>
      </c>
      <c r="E11" s="19">
        <f>E12</f>
        <v>207878</v>
      </c>
      <c r="F11" s="19">
        <f>F12</f>
        <v>102988</v>
      </c>
      <c r="G11" s="20">
        <f>(F11/E11)*100%</f>
        <v>0.495425201320005</v>
      </c>
      <c r="H11" s="21"/>
      <c r="I11" s="21"/>
    </row>
    <row r="12" spans="1:9" ht="15" customHeight="1">
      <c r="A12" s="15"/>
      <c r="B12" s="29"/>
      <c r="C12" s="30">
        <v>6050</v>
      </c>
      <c r="D12" s="31" t="s">
        <v>14</v>
      </c>
      <c r="E12" s="32">
        <v>207878</v>
      </c>
      <c r="F12" s="32">
        <v>102988</v>
      </c>
      <c r="G12" s="33"/>
      <c r="H12" s="21"/>
      <c r="I12" s="21"/>
    </row>
    <row r="13" spans="1:9" ht="15" customHeight="1">
      <c r="A13" s="15"/>
      <c r="B13" s="16">
        <v>1030</v>
      </c>
      <c r="C13" s="17"/>
      <c r="D13" s="18" t="s">
        <v>15</v>
      </c>
      <c r="E13" s="19">
        <f>E14</f>
        <v>12500</v>
      </c>
      <c r="F13" s="19">
        <f>F14</f>
        <v>6873.58</v>
      </c>
      <c r="G13" s="20">
        <f>(F13/E13)*100%</f>
        <v>0.5498864</v>
      </c>
      <c r="H13" s="21"/>
      <c r="I13" s="21"/>
    </row>
    <row r="14" spans="1:9" ht="25.5" customHeight="1">
      <c r="A14" s="15"/>
      <c r="B14" s="15"/>
      <c r="C14" s="30">
        <v>2850</v>
      </c>
      <c r="D14" s="34" t="s">
        <v>16</v>
      </c>
      <c r="E14" s="32">
        <v>12500</v>
      </c>
      <c r="F14" s="32">
        <v>6873.58</v>
      </c>
      <c r="G14" s="33"/>
      <c r="H14" s="9"/>
      <c r="I14" s="9"/>
    </row>
    <row r="15" spans="1:9" ht="15" customHeight="1">
      <c r="A15" s="15"/>
      <c r="B15" s="16">
        <v>1036</v>
      </c>
      <c r="C15" s="17"/>
      <c r="D15" s="35" t="s">
        <v>17</v>
      </c>
      <c r="E15" s="19">
        <f>E17</f>
        <v>103800</v>
      </c>
      <c r="F15" s="19">
        <f>F17</f>
        <v>4524</v>
      </c>
      <c r="G15" s="20">
        <f>(F15/E15)*100%</f>
        <v>0.04358381502890173</v>
      </c>
      <c r="H15" s="21"/>
      <c r="I15" s="21"/>
    </row>
    <row r="16" spans="1:9" ht="15" customHeight="1">
      <c r="A16" s="15"/>
      <c r="B16" s="16"/>
      <c r="C16" s="16"/>
      <c r="D16" s="35"/>
      <c r="E16" s="19"/>
      <c r="F16" s="19"/>
      <c r="G16" s="20"/>
      <c r="H16" s="9"/>
      <c r="I16" s="9"/>
    </row>
    <row r="17" spans="1:9" ht="15" customHeight="1">
      <c r="A17" s="15"/>
      <c r="B17" s="15"/>
      <c r="C17" s="30">
        <v>6050</v>
      </c>
      <c r="D17" s="31" t="s">
        <v>18</v>
      </c>
      <c r="E17" s="32">
        <v>103800</v>
      </c>
      <c r="F17" s="32">
        <v>4524</v>
      </c>
      <c r="G17" s="33"/>
      <c r="I17" s="2"/>
    </row>
    <row r="18" spans="1:256" s="42" customFormat="1" ht="15" customHeight="1">
      <c r="A18" s="15"/>
      <c r="B18" s="36">
        <v>1041</v>
      </c>
      <c r="C18" s="37"/>
      <c r="D18" s="38" t="s">
        <v>19</v>
      </c>
      <c r="E18" s="39">
        <f>E19+E20</f>
        <v>647942</v>
      </c>
      <c r="F18" s="39">
        <f>F19+F20</f>
        <v>0</v>
      </c>
      <c r="G18" s="40">
        <f>(F18/E18)*1</f>
        <v>0</v>
      </c>
      <c r="H18" s="41"/>
      <c r="I18" s="41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9" s="42" customFormat="1" ht="15" customHeight="1">
      <c r="A19" s="15"/>
      <c r="B19" s="44"/>
      <c r="C19" s="45">
        <v>6057</v>
      </c>
      <c r="D19" s="46" t="s">
        <v>18</v>
      </c>
      <c r="E19" s="25">
        <v>250000</v>
      </c>
      <c r="F19" s="25">
        <v>0</v>
      </c>
      <c r="G19" s="26"/>
      <c r="H19" s="41"/>
      <c r="I19" s="41"/>
    </row>
    <row r="20" spans="1:9" s="42" customFormat="1" ht="15" customHeight="1">
      <c r="A20" s="15"/>
      <c r="B20" s="47"/>
      <c r="C20" s="45">
        <v>6059</v>
      </c>
      <c r="D20" s="31" t="s">
        <v>18</v>
      </c>
      <c r="E20" s="25">
        <v>397942</v>
      </c>
      <c r="F20" s="25">
        <v>0</v>
      </c>
      <c r="G20" s="26"/>
      <c r="H20" s="41"/>
      <c r="I20" s="41"/>
    </row>
    <row r="21" spans="1:9" ht="15" customHeight="1">
      <c r="A21" s="15"/>
      <c r="B21" s="27" t="s">
        <v>20</v>
      </c>
      <c r="C21" s="28"/>
      <c r="D21" s="18" t="s">
        <v>21</v>
      </c>
      <c r="E21" s="19">
        <f>E22+E23+E24+E25+E26+E27+E28</f>
        <v>277406</v>
      </c>
      <c r="F21" s="19">
        <f>F22+F23+F24+F25+F26+F27+F28</f>
        <v>277403.84</v>
      </c>
      <c r="G21" s="20">
        <f>(F21/E21)*100%</f>
        <v>0.9999922135786538</v>
      </c>
      <c r="H21" s="21"/>
      <c r="I21" s="21"/>
    </row>
    <row r="22" spans="1:9" ht="15" customHeight="1">
      <c r="A22" s="15"/>
      <c r="B22" s="48"/>
      <c r="C22" s="45">
        <v>4010</v>
      </c>
      <c r="D22" s="46" t="s">
        <v>22</v>
      </c>
      <c r="E22" s="25">
        <v>3915</v>
      </c>
      <c r="F22" s="25">
        <v>3915</v>
      </c>
      <c r="G22" s="26"/>
      <c r="H22" s="41"/>
      <c r="I22" s="41"/>
    </row>
    <row r="23" spans="1:9" ht="15" customHeight="1">
      <c r="A23" s="15"/>
      <c r="B23" s="48"/>
      <c r="C23" s="45">
        <v>4110</v>
      </c>
      <c r="D23" s="46" t="s">
        <v>23</v>
      </c>
      <c r="E23" s="25">
        <v>592</v>
      </c>
      <c r="F23" s="25">
        <v>591.17</v>
      </c>
      <c r="G23" s="26"/>
      <c r="H23" s="41"/>
      <c r="I23" s="41"/>
    </row>
    <row r="24" spans="1:9" ht="15" customHeight="1">
      <c r="A24" s="15"/>
      <c r="B24" s="15"/>
      <c r="C24" s="30">
        <v>4120</v>
      </c>
      <c r="D24" s="31" t="s">
        <v>24</v>
      </c>
      <c r="E24" s="49">
        <v>96</v>
      </c>
      <c r="F24" s="32">
        <v>95.92</v>
      </c>
      <c r="G24" s="26"/>
      <c r="I24" s="2"/>
    </row>
    <row r="25" spans="1:9" ht="6" customHeight="1">
      <c r="A25" s="15"/>
      <c r="B25" s="15"/>
      <c r="C25" s="30"/>
      <c r="D25" s="30"/>
      <c r="E25" s="30"/>
      <c r="F25" s="30"/>
      <c r="G25" s="26"/>
      <c r="I25" s="2"/>
    </row>
    <row r="26" spans="1:9" ht="15" customHeight="1">
      <c r="A26" s="15"/>
      <c r="B26" s="15"/>
      <c r="C26" s="30">
        <v>4300</v>
      </c>
      <c r="D26" s="31" t="s">
        <v>25</v>
      </c>
      <c r="E26" s="32">
        <v>587</v>
      </c>
      <c r="F26" s="32">
        <v>586.4</v>
      </c>
      <c r="G26" s="26"/>
      <c r="I26" s="2"/>
    </row>
    <row r="27" spans="1:9" ht="15" customHeight="1">
      <c r="A27" s="15"/>
      <c r="B27" s="15"/>
      <c r="C27" s="30">
        <v>4430</v>
      </c>
      <c r="D27" s="31" t="s">
        <v>26</v>
      </c>
      <c r="E27" s="32">
        <v>271967</v>
      </c>
      <c r="F27" s="32">
        <v>271966.57</v>
      </c>
      <c r="G27" s="26"/>
      <c r="I27" s="2"/>
    </row>
    <row r="28" spans="1:9" ht="27.75" customHeight="1">
      <c r="A28" s="15"/>
      <c r="B28" s="15"/>
      <c r="C28" s="30">
        <v>4740</v>
      </c>
      <c r="D28" s="50" t="s">
        <v>27</v>
      </c>
      <c r="E28" s="51">
        <v>249</v>
      </c>
      <c r="F28" s="32">
        <v>248.78</v>
      </c>
      <c r="G28" s="26"/>
      <c r="I28" s="2"/>
    </row>
    <row r="29" spans="1:9" ht="15" customHeight="1">
      <c r="A29" s="10">
        <v>20</v>
      </c>
      <c r="B29" s="11"/>
      <c r="C29" s="11"/>
      <c r="D29" s="12" t="s">
        <v>28</v>
      </c>
      <c r="E29" s="13">
        <f>E30</f>
        <v>11000</v>
      </c>
      <c r="F29" s="13">
        <f>F30</f>
        <v>0</v>
      </c>
      <c r="G29" s="14">
        <f>(F29/E29)*100%</f>
        <v>0</v>
      </c>
      <c r="I29" s="2"/>
    </row>
    <row r="30" spans="1:9" ht="15" customHeight="1">
      <c r="A30" s="15"/>
      <c r="B30" s="16">
        <v>2001</v>
      </c>
      <c r="C30" s="17"/>
      <c r="D30" s="18" t="s">
        <v>29</v>
      </c>
      <c r="E30" s="19">
        <f>E31+E32</f>
        <v>11000</v>
      </c>
      <c r="F30" s="19">
        <f>-A38</f>
        <v>0</v>
      </c>
      <c r="G30" s="20">
        <f>(F30/E30)*100%</f>
        <v>0</v>
      </c>
      <c r="H30" s="21"/>
      <c r="I30" s="21"/>
    </row>
    <row r="31" spans="1:9" ht="15" customHeight="1">
      <c r="A31" s="15"/>
      <c r="B31" s="15"/>
      <c r="C31" s="30">
        <v>4210</v>
      </c>
      <c r="D31" s="31" t="s">
        <v>30</v>
      </c>
      <c r="E31" s="52">
        <v>1000</v>
      </c>
      <c r="F31" s="53">
        <v>0</v>
      </c>
      <c r="G31" s="33"/>
      <c r="I31" s="2"/>
    </row>
    <row r="32" spans="1:9" ht="15" customHeight="1">
      <c r="A32" s="15"/>
      <c r="B32" s="15"/>
      <c r="C32" s="30">
        <v>4300</v>
      </c>
      <c r="D32" s="31" t="s">
        <v>25</v>
      </c>
      <c r="E32" s="32">
        <v>10000</v>
      </c>
      <c r="F32" s="25">
        <v>0</v>
      </c>
      <c r="G32" s="33"/>
      <c r="I32" s="2"/>
    </row>
    <row r="33" spans="1:9" ht="15" customHeight="1">
      <c r="A33" s="54">
        <v>600</v>
      </c>
      <c r="B33" s="11"/>
      <c r="C33" s="11"/>
      <c r="D33" s="12" t="s">
        <v>31</v>
      </c>
      <c r="E33" s="13">
        <f>E34+E36+E38</f>
        <v>1072476</v>
      </c>
      <c r="F33" s="13">
        <f>F34+F36+F38</f>
        <v>807037.89</v>
      </c>
      <c r="G33" s="14">
        <f>(F33/E33)*100%</f>
        <v>0.7524997202734607</v>
      </c>
      <c r="I33" s="2"/>
    </row>
    <row r="34" spans="1:9" s="42" customFormat="1" ht="15" customHeight="1">
      <c r="A34" s="55"/>
      <c r="B34" s="56">
        <v>60011</v>
      </c>
      <c r="C34" s="57"/>
      <c r="D34" s="38" t="s">
        <v>32</v>
      </c>
      <c r="E34" s="39">
        <f>E35</f>
        <v>7000</v>
      </c>
      <c r="F34" s="39">
        <f>F35</f>
        <v>3303.8</v>
      </c>
      <c r="G34" s="40">
        <f>(F34/E34)*1</f>
        <v>0.4719714285714286</v>
      </c>
      <c r="H34" s="41"/>
      <c r="I34" s="41"/>
    </row>
    <row r="35" spans="1:9" s="42" customFormat="1" ht="15" customHeight="1">
      <c r="A35" s="55"/>
      <c r="B35" s="58"/>
      <c r="C35" s="58">
        <v>4430</v>
      </c>
      <c r="D35" s="46" t="s">
        <v>26</v>
      </c>
      <c r="E35" s="25">
        <v>7000</v>
      </c>
      <c r="F35" s="25">
        <v>3303.8</v>
      </c>
      <c r="G35" s="59"/>
      <c r="H35" s="41"/>
      <c r="I35" s="41"/>
    </row>
    <row r="36" spans="1:36" s="65" customFormat="1" ht="15" customHeight="1">
      <c r="A36" s="55"/>
      <c r="B36" s="56">
        <v>60014</v>
      </c>
      <c r="C36" s="60"/>
      <c r="D36" s="61" t="s">
        <v>33</v>
      </c>
      <c r="E36" s="62">
        <f>E37</f>
        <v>13850</v>
      </c>
      <c r="F36" s="62">
        <f>F37</f>
        <v>7322.24</v>
      </c>
      <c r="G36" s="40">
        <f>(F36/E36)*1</f>
        <v>0.5286815884476534</v>
      </c>
      <c r="H36" s="63"/>
      <c r="I36" s="6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</row>
    <row r="37" spans="1:36" s="65" customFormat="1" ht="15" customHeight="1">
      <c r="A37" s="55"/>
      <c r="B37" s="66"/>
      <c r="C37" s="67">
        <v>4430</v>
      </c>
      <c r="D37" s="46" t="s">
        <v>26</v>
      </c>
      <c r="E37" s="52">
        <v>13850</v>
      </c>
      <c r="F37" s="68">
        <v>7322.24</v>
      </c>
      <c r="G37" s="69"/>
      <c r="H37" s="63"/>
      <c r="I37" s="6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  <row r="38" spans="1:9" ht="15" customHeight="1">
      <c r="A38" s="55"/>
      <c r="B38" s="70">
        <v>60016</v>
      </c>
      <c r="C38" s="17"/>
      <c r="D38" s="18" t="s">
        <v>34</v>
      </c>
      <c r="E38" s="19">
        <f>E39+E40+E41+E42+E43</f>
        <v>1051626</v>
      </c>
      <c r="F38" s="19">
        <f>F39+F40+F41+F42+F43</f>
        <v>796411.85</v>
      </c>
      <c r="G38" s="20">
        <f>(F38/E38)*100%</f>
        <v>0.757314720252257</v>
      </c>
      <c r="H38" s="21"/>
      <c r="I38" s="21"/>
    </row>
    <row r="39" spans="1:9" ht="15" customHeight="1">
      <c r="A39" s="55"/>
      <c r="B39" s="15"/>
      <c r="C39" s="30">
        <v>4210</v>
      </c>
      <c r="D39" s="31" t="s">
        <v>30</v>
      </c>
      <c r="E39" s="32">
        <v>240000</v>
      </c>
      <c r="F39" s="32">
        <v>147664.92</v>
      </c>
      <c r="G39" s="33"/>
      <c r="I39" s="2"/>
    </row>
    <row r="40" spans="1:9" ht="15" customHeight="1">
      <c r="A40" s="55"/>
      <c r="B40" s="15"/>
      <c r="C40" s="30">
        <v>4270</v>
      </c>
      <c r="D40" s="31" t="s">
        <v>35</v>
      </c>
      <c r="E40" s="32">
        <v>48600</v>
      </c>
      <c r="F40" s="32">
        <v>46390.59</v>
      </c>
      <c r="G40" s="33"/>
      <c r="I40" s="2"/>
    </row>
    <row r="41" spans="1:9" ht="15" customHeight="1">
      <c r="A41" s="55"/>
      <c r="B41" s="15"/>
      <c r="C41" s="30">
        <v>4300</v>
      </c>
      <c r="D41" s="31" t="s">
        <v>25</v>
      </c>
      <c r="E41" s="32">
        <v>383026</v>
      </c>
      <c r="F41" s="32">
        <v>358333.2</v>
      </c>
      <c r="G41" s="33"/>
      <c r="I41" s="2"/>
    </row>
    <row r="42" spans="1:9" ht="15" customHeight="1">
      <c r="A42" s="55"/>
      <c r="B42" s="15"/>
      <c r="C42" s="30">
        <v>4430</v>
      </c>
      <c r="D42" s="31" t="s">
        <v>26</v>
      </c>
      <c r="E42" s="32">
        <v>10000</v>
      </c>
      <c r="F42" s="32">
        <v>1511</v>
      </c>
      <c r="G42" s="33"/>
      <c r="I42" s="2"/>
    </row>
    <row r="43" spans="1:9" ht="15" customHeight="1">
      <c r="A43" s="55"/>
      <c r="B43" s="15"/>
      <c r="C43" s="30">
        <v>6050</v>
      </c>
      <c r="D43" s="31" t="s">
        <v>18</v>
      </c>
      <c r="E43" s="32">
        <v>370000</v>
      </c>
      <c r="F43" s="32">
        <v>242512.14</v>
      </c>
      <c r="G43" s="33"/>
      <c r="I43" s="2"/>
    </row>
    <row r="44" spans="1:9" s="42" customFormat="1" ht="15" customHeight="1">
      <c r="A44" s="71">
        <v>630</v>
      </c>
      <c r="B44" s="72"/>
      <c r="C44" s="73"/>
      <c r="D44" s="12" t="s">
        <v>36</v>
      </c>
      <c r="E44" s="13">
        <f>E45</f>
        <v>260000</v>
      </c>
      <c r="F44" s="13">
        <f>F45</f>
        <v>260000</v>
      </c>
      <c r="G44" s="14">
        <f>(F44/E44)*1</f>
        <v>1</v>
      </c>
      <c r="H44" s="41"/>
      <c r="I44" s="41"/>
    </row>
    <row r="45" spans="1:9" s="42" customFormat="1" ht="15" customHeight="1">
      <c r="A45" s="74"/>
      <c r="B45" s="75">
        <v>63095</v>
      </c>
      <c r="C45" s="76"/>
      <c r="D45" s="38" t="s">
        <v>21</v>
      </c>
      <c r="E45" s="39">
        <f>E46</f>
        <v>260000</v>
      </c>
      <c r="F45" s="39">
        <f>F46</f>
        <v>260000</v>
      </c>
      <c r="G45" s="77">
        <f>(F45/E45)*1</f>
        <v>1</v>
      </c>
      <c r="H45" s="41"/>
      <c r="I45" s="41"/>
    </row>
    <row r="46" spans="1:9" s="42" customFormat="1" ht="15" customHeight="1">
      <c r="A46" s="74"/>
      <c r="B46" s="78"/>
      <c r="C46" s="45">
        <v>6060</v>
      </c>
      <c r="D46" s="46" t="s">
        <v>37</v>
      </c>
      <c r="E46" s="25">
        <v>260000</v>
      </c>
      <c r="F46" s="25">
        <v>260000</v>
      </c>
      <c r="G46" s="79"/>
      <c r="H46" s="41"/>
      <c r="I46" s="41"/>
    </row>
    <row r="47" spans="1:9" ht="15" customHeight="1">
      <c r="A47" s="54">
        <v>700</v>
      </c>
      <c r="B47" s="11"/>
      <c r="C47" s="11"/>
      <c r="D47" s="12" t="s">
        <v>38</v>
      </c>
      <c r="E47" s="13">
        <f>E48</f>
        <v>226390</v>
      </c>
      <c r="F47" s="13">
        <f>F48</f>
        <v>55852.490000000005</v>
      </c>
      <c r="G47" s="14">
        <f>(F47/E47)*100%</f>
        <v>0.24670917443349974</v>
      </c>
      <c r="I47" s="2"/>
    </row>
    <row r="48" spans="1:9" ht="15" customHeight="1">
      <c r="A48" s="15"/>
      <c r="B48" s="70">
        <v>70005</v>
      </c>
      <c r="C48" s="17"/>
      <c r="D48" s="18" t="s">
        <v>39</v>
      </c>
      <c r="E48" s="19">
        <f>E49+E50+E51+E52+E53+E54</f>
        <v>226390</v>
      </c>
      <c r="F48" s="19">
        <f>F49+F50+F51+F52+F53+F54</f>
        <v>55852.490000000005</v>
      </c>
      <c r="G48" s="20">
        <f>(F48/E48)*100%</f>
        <v>0.24670917443349974</v>
      </c>
      <c r="H48" s="21"/>
      <c r="I48" s="21"/>
    </row>
    <row r="49" spans="1:9" ht="15" customHeight="1">
      <c r="A49" s="15"/>
      <c r="B49" s="15"/>
      <c r="C49" s="30">
        <v>4210</v>
      </c>
      <c r="D49" s="31" t="s">
        <v>30</v>
      </c>
      <c r="E49" s="32">
        <v>25000</v>
      </c>
      <c r="F49" s="32">
        <v>1771.38</v>
      </c>
      <c r="G49" s="33"/>
      <c r="I49" s="2"/>
    </row>
    <row r="50" spans="1:9" ht="15" customHeight="1">
      <c r="A50" s="15"/>
      <c r="B50" s="15"/>
      <c r="C50" s="30">
        <v>4260</v>
      </c>
      <c r="D50" s="31" t="s">
        <v>40</v>
      </c>
      <c r="E50" s="32">
        <v>3000</v>
      </c>
      <c r="F50" s="32">
        <v>1926.05</v>
      </c>
      <c r="G50" s="33"/>
      <c r="I50" s="2"/>
    </row>
    <row r="51" spans="1:9" ht="15" customHeight="1">
      <c r="A51" s="15"/>
      <c r="B51" s="15"/>
      <c r="C51" s="30">
        <v>4270</v>
      </c>
      <c r="D51" s="31" t="s">
        <v>35</v>
      </c>
      <c r="E51" s="32">
        <v>50000</v>
      </c>
      <c r="F51" s="32">
        <v>878</v>
      </c>
      <c r="G51" s="33"/>
      <c r="I51" s="2"/>
    </row>
    <row r="52" spans="1:9" ht="15" customHeight="1">
      <c r="A52" s="15"/>
      <c r="B52" s="15"/>
      <c r="C52" s="30">
        <v>4300</v>
      </c>
      <c r="D52" s="31" t="s">
        <v>25</v>
      </c>
      <c r="E52" s="32">
        <v>105000</v>
      </c>
      <c r="F52" s="32">
        <v>36887.66</v>
      </c>
      <c r="G52" s="33"/>
      <c r="I52" s="2"/>
    </row>
    <row r="53" spans="1:9" ht="15" customHeight="1">
      <c r="A53" s="15"/>
      <c r="B53" s="15"/>
      <c r="C53" s="30">
        <v>4510</v>
      </c>
      <c r="D53" s="31" t="s">
        <v>41</v>
      </c>
      <c r="E53" s="32">
        <v>8390</v>
      </c>
      <c r="F53" s="32">
        <v>8389.4</v>
      </c>
      <c r="G53" s="33"/>
      <c r="I53" s="2"/>
    </row>
    <row r="54" spans="1:9" ht="15" customHeight="1">
      <c r="A54" s="15"/>
      <c r="B54" s="15"/>
      <c r="C54" s="30">
        <v>6060</v>
      </c>
      <c r="D54" s="31" t="s">
        <v>37</v>
      </c>
      <c r="E54" s="32">
        <v>35000</v>
      </c>
      <c r="F54" s="32">
        <v>6000</v>
      </c>
      <c r="G54" s="33"/>
      <c r="I54" s="2"/>
    </row>
    <row r="55" spans="1:9" ht="15" customHeight="1">
      <c r="A55" s="54">
        <v>710</v>
      </c>
      <c r="B55" s="11"/>
      <c r="C55" s="11"/>
      <c r="D55" s="12" t="s">
        <v>42</v>
      </c>
      <c r="E55" s="13">
        <f>E56+E58</f>
        <v>75000</v>
      </c>
      <c r="F55" s="13">
        <f>F56+F58</f>
        <v>500</v>
      </c>
      <c r="G55" s="14">
        <f>(F55/E55)*100%</f>
        <v>0.006666666666666667</v>
      </c>
      <c r="I55" s="2"/>
    </row>
    <row r="56" spans="1:9" ht="15" customHeight="1">
      <c r="A56" s="15"/>
      <c r="B56" s="70">
        <v>71004</v>
      </c>
      <c r="C56" s="17"/>
      <c r="D56" s="18" t="s">
        <v>43</v>
      </c>
      <c r="E56" s="19">
        <f>E57</f>
        <v>70000</v>
      </c>
      <c r="F56" s="19">
        <f>F57</f>
        <v>500</v>
      </c>
      <c r="G56" s="20">
        <f>(F56/E56)*100%</f>
        <v>0.007142857142857143</v>
      </c>
      <c r="H56" s="21"/>
      <c r="I56" s="21"/>
    </row>
    <row r="57" spans="1:9" ht="15" customHeight="1">
      <c r="A57" s="15"/>
      <c r="B57" s="15"/>
      <c r="C57" s="30">
        <v>4300</v>
      </c>
      <c r="D57" s="31" t="s">
        <v>25</v>
      </c>
      <c r="E57" s="32">
        <v>70000</v>
      </c>
      <c r="F57" s="32">
        <v>500</v>
      </c>
      <c r="G57" s="33"/>
      <c r="I57" s="2"/>
    </row>
    <row r="58" spans="1:9" ht="15" customHeight="1">
      <c r="A58" s="15"/>
      <c r="B58" s="70">
        <v>71035</v>
      </c>
      <c r="C58" s="17"/>
      <c r="D58" s="18" t="s">
        <v>44</v>
      </c>
      <c r="E58" s="19">
        <f>E59</f>
        <v>5000</v>
      </c>
      <c r="F58" s="19">
        <f>F59</f>
        <v>0</v>
      </c>
      <c r="G58" s="20">
        <f>(F58/E58)*100%</f>
        <v>0</v>
      </c>
      <c r="H58" s="21"/>
      <c r="I58" s="21"/>
    </row>
    <row r="59" spans="1:9" ht="15" customHeight="1">
      <c r="A59" s="15"/>
      <c r="B59" s="15"/>
      <c r="C59" s="30">
        <v>4210</v>
      </c>
      <c r="D59" s="31" t="s">
        <v>30</v>
      </c>
      <c r="E59" s="32">
        <v>5000</v>
      </c>
      <c r="F59" s="32">
        <v>0</v>
      </c>
      <c r="G59" s="33"/>
      <c r="I59" s="2"/>
    </row>
    <row r="60" spans="1:9" ht="15" customHeight="1">
      <c r="A60" s="54">
        <v>750</v>
      </c>
      <c r="B60" s="11"/>
      <c r="C60" s="11"/>
      <c r="D60" s="12" t="s">
        <v>45</v>
      </c>
      <c r="E60" s="13">
        <f>E61+E66+E71+E92+E95</f>
        <v>2485308</v>
      </c>
      <c r="F60" s="13">
        <f>F61+F66+F71+F92+F95</f>
        <v>1221645.1400000001</v>
      </c>
      <c r="G60" s="14">
        <f>(F60/E60)*100%</f>
        <v>0.49154677810557085</v>
      </c>
      <c r="I60" s="2"/>
    </row>
    <row r="61" spans="1:9" ht="15" customHeight="1">
      <c r="A61" s="80"/>
      <c r="B61" s="70">
        <v>75011</v>
      </c>
      <c r="C61" s="17"/>
      <c r="D61" s="18" t="s">
        <v>46</v>
      </c>
      <c r="E61" s="19">
        <f>SUM(E62:E65)</f>
        <v>74100</v>
      </c>
      <c r="F61" s="19">
        <f>SUM(F62:F65)</f>
        <v>36538.66</v>
      </c>
      <c r="G61" s="20">
        <f>(F61/E61)*100%</f>
        <v>0.4930993252361674</v>
      </c>
      <c r="H61" s="21"/>
      <c r="I61" s="21"/>
    </row>
    <row r="62" spans="1:9" ht="15" customHeight="1">
      <c r="A62" s="80"/>
      <c r="B62" s="15"/>
      <c r="C62" s="30">
        <v>4010</v>
      </c>
      <c r="D62" s="31" t="s">
        <v>47</v>
      </c>
      <c r="E62" s="32">
        <v>60277</v>
      </c>
      <c r="F62" s="32">
        <v>27783.5</v>
      </c>
      <c r="G62" s="33"/>
      <c r="I62" s="2"/>
    </row>
    <row r="63" spans="1:9" ht="15" customHeight="1">
      <c r="A63" s="80"/>
      <c r="B63" s="15"/>
      <c r="C63" s="30">
        <v>4040</v>
      </c>
      <c r="D63" s="31" t="s">
        <v>48</v>
      </c>
      <c r="E63" s="32">
        <v>3300</v>
      </c>
      <c r="F63" s="32">
        <v>3300</v>
      </c>
      <c r="G63" s="33"/>
      <c r="I63" s="2"/>
    </row>
    <row r="64" spans="1:9" ht="15" customHeight="1">
      <c r="A64" s="80"/>
      <c r="B64" s="15"/>
      <c r="C64" s="30">
        <v>4110</v>
      </c>
      <c r="D64" s="31" t="s">
        <v>49</v>
      </c>
      <c r="E64" s="32">
        <v>8965</v>
      </c>
      <c r="F64" s="32">
        <v>4693.61</v>
      </c>
      <c r="G64" s="33"/>
      <c r="I64" s="2"/>
    </row>
    <row r="65" spans="1:9" ht="15" customHeight="1">
      <c r="A65" s="80"/>
      <c r="B65" s="15"/>
      <c r="C65" s="30">
        <v>4120</v>
      </c>
      <c r="D65" s="31" t="s">
        <v>24</v>
      </c>
      <c r="E65" s="32">
        <v>1558</v>
      </c>
      <c r="F65" s="32">
        <v>761.55</v>
      </c>
      <c r="G65" s="33"/>
      <c r="I65" s="2"/>
    </row>
    <row r="66" spans="1:9" ht="15" customHeight="1">
      <c r="A66" s="80"/>
      <c r="B66" s="70">
        <v>75022</v>
      </c>
      <c r="C66" s="17"/>
      <c r="D66" s="18" t="s">
        <v>50</v>
      </c>
      <c r="E66" s="19">
        <f>SUM(E67:E70)</f>
        <v>84880</v>
      </c>
      <c r="F66" s="19">
        <f>SUM(F67:F70)</f>
        <v>32854.51</v>
      </c>
      <c r="G66" s="20">
        <f>(F66/E66)*100%</f>
        <v>0.38707009896324224</v>
      </c>
      <c r="H66" s="21"/>
      <c r="I66" s="21"/>
    </row>
    <row r="67" spans="1:9" ht="15" customHeight="1">
      <c r="A67" s="80"/>
      <c r="B67" s="15"/>
      <c r="C67" s="30">
        <v>3030</v>
      </c>
      <c r="D67" s="31" t="s">
        <v>51</v>
      </c>
      <c r="E67" s="32">
        <v>77880</v>
      </c>
      <c r="F67" s="32">
        <v>32450</v>
      </c>
      <c r="G67" s="33"/>
      <c r="I67" s="2"/>
    </row>
    <row r="68" spans="1:9" ht="15" customHeight="1">
      <c r="A68" s="80"/>
      <c r="B68" s="15"/>
      <c r="C68" s="30">
        <v>4210</v>
      </c>
      <c r="D68" s="31" t="s">
        <v>30</v>
      </c>
      <c r="E68" s="32">
        <v>4000</v>
      </c>
      <c r="F68" s="32">
        <v>404.51</v>
      </c>
      <c r="G68" s="33"/>
      <c r="I68" s="2"/>
    </row>
    <row r="69" spans="1:9" ht="15" customHeight="1">
      <c r="A69" s="80"/>
      <c r="B69" s="15"/>
      <c r="C69" s="30">
        <v>4300</v>
      </c>
      <c r="D69" s="31" t="s">
        <v>25</v>
      </c>
      <c r="E69" s="32">
        <v>2000</v>
      </c>
      <c r="F69" s="32">
        <v>0</v>
      </c>
      <c r="G69" s="33"/>
      <c r="I69" s="2"/>
    </row>
    <row r="70" spans="1:9" ht="15" customHeight="1">
      <c r="A70" s="80"/>
      <c r="B70" s="15"/>
      <c r="C70" s="30">
        <v>4410</v>
      </c>
      <c r="D70" s="31" t="s">
        <v>52</v>
      </c>
      <c r="E70" s="32">
        <v>1000</v>
      </c>
      <c r="F70" s="32">
        <v>0</v>
      </c>
      <c r="G70" s="33"/>
      <c r="I70" s="2"/>
    </row>
    <row r="71" spans="1:9" ht="15" customHeight="1">
      <c r="A71" s="80"/>
      <c r="B71" s="70">
        <v>75023</v>
      </c>
      <c r="C71" s="17"/>
      <c r="D71" s="18" t="s">
        <v>53</v>
      </c>
      <c r="E71" s="19">
        <f>SUM(E72:E91)</f>
        <v>1842444</v>
      </c>
      <c r="F71" s="19">
        <f>SUM(F72:F91)</f>
        <v>903165.29</v>
      </c>
      <c r="G71" s="20">
        <f>(F71/E71)*100%</f>
        <v>0.4901995881557323</v>
      </c>
      <c r="H71" s="21"/>
      <c r="I71" s="21"/>
    </row>
    <row r="72" spans="1:9" ht="15" customHeight="1">
      <c r="A72" s="80"/>
      <c r="B72" s="81"/>
      <c r="C72" s="30">
        <v>4010</v>
      </c>
      <c r="D72" s="31" t="s">
        <v>47</v>
      </c>
      <c r="E72" s="32">
        <v>993000</v>
      </c>
      <c r="F72" s="32">
        <v>464789.28</v>
      </c>
      <c r="G72" s="33"/>
      <c r="I72" s="2"/>
    </row>
    <row r="73" spans="1:9" ht="15" customHeight="1">
      <c r="A73" s="80"/>
      <c r="B73" s="81"/>
      <c r="C73" s="30">
        <v>4040</v>
      </c>
      <c r="D73" s="31" t="s">
        <v>48</v>
      </c>
      <c r="E73" s="32">
        <v>78000</v>
      </c>
      <c r="F73" s="32">
        <v>72137.03</v>
      </c>
      <c r="G73" s="33"/>
      <c r="I73" s="2"/>
    </row>
    <row r="74" spans="1:9" ht="15" customHeight="1">
      <c r="A74" s="80"/>
      <c r="B74" s="81"/>
      <c r="C74" s="30">
        <v>4110</v>
      </c>
      <c r="D74" s="31" t="s">
        <v>49</v>
      </c>
      <c r="E74" s="32">
        <v>169000</v>
      </c>
      <c r="F74" s="32">
        <v>80472.74</v>
      </c>
      <c r="G74" s="33"/>
      <c r="I74" s="2"/>
    </row>
    <row r="75" spans="1:9" ht="15" customHeight="1">
      <c r="A75" s="80"/>
      <c r="B75" s="81"/>
      <c r="C75" s="30">
        <v>4120</v>
      </c>
      <c r="D75" s="31" t="s">
        <v>24</v>
      </c>
      <c r="E75" s="32">
        <v>27500</v>
      </c>
      <c r="F75" s="32">
        <v>12577.15</v>
      </c>
      <c r="G75" s="33"/>
      <c r="I75" s="2"/>
    </row>
    <row r="76" spans="1:9" ht="15" customHeight="1">
      <c r="A76" s="80"/>
      <c r="B76" s="81"/>
      <c r="C76" s="30">
        <v>4210</v>
      </c>
      <c r="D76" s="31" t="s">
        <v>30</v>
      </c>
      <c r="E76" s="32">
        <v>95000</v>
      </c>
      <c r="F76" s="32">
        <v>48229.05</v>
      </c>
      <c r="G76" s="33"/>
      <c r="I76" s="2"/>
    </row>
    <row r="77" spans="1:9" ht="15" customHeight="1">
      <c r="A77" s="80"/>
      <c r="B77" s="81"/>
      <c r="C77" s="30">
        <v>4240</v>
      </c>
      <c r="D77" s="31" t="s">
        <v>54</v>
      </c>
      <c r="E77" s="32">
        <v>10000</v>
      </c>
      <c r="F77" s="32">
        <v>3326.81</v>
      </c>
      <c r="G77" s="33"/>
      <c r="I77" s="2"/>
    </row>
    <row r="78" spans="1:9" ht="15" customHeight="1">
      <c r="A78" s="80"/>
      <c r="B78" s="81"/>
      <c r="C78" s="30">
        <v>4260</v>
      </c>
      <c r="D78" s="31" t="s">
        <v>40</v>
      </c>
      <c r="E78" s="32">
        <v>75000</v>
      </c>
      <c r="F78" s="32">
        <v>27770.17</v>
      </c>
      <c r="G78" s="33"/>
      <c r="I78" s="2"/>
    </row>
    <row r="79" spans="1:9" ht="15" customHeight="1">
      <c r="A79" s="80"/>
      <c r="B79" s="81"/>
      <c r="C79" s="30">
        <v>4270</v>
      </c>
      <c r="D79" s="31" t="s">
        <v>35</v>
      </c>
      <c r="E79" s="32">
        <v>30000</v>
      </c>
      <c r="F79" s="32">
        <v>268.4</v>
      </c>
      <c r="G79" s="33"/>
      <c r="I79" s="2"/>
    </row>
    <row r="80" spans="1:9" ht="15" customHeight="1">
      <c r="A80" s="80"/>
      <c r="B80" s="81"/>
      <c r="C80" s="30">
        <v>4280</v>
      </c>
      <c r="D80" s="31" t="s">
        <v>55</v>
      </c>
      <c r="E80" s="32">
        <v>1700</v>
      </c>
      <c r="F80" s="32">
        <v>70</v>
      </c>
      <c r="G80" s="33"/>
      <c r="I80" s="2"/>
    </row>
    <row r="81" spans="1:9" ht="15" customHeight="1">
      <c r="A81" s="80"/>
      <c r="B81" s="81"/>
      <c r="C81" s="30">
        <v>4300</v>
      </c>
      <c r="D81" s="31" t="s">
        <v>25</v>
      </c>
      <c r="E81" s="32">
        <v>151000</v>
      </c>
      <c r="F81" s="32">
        <v>96133.76</v>
      </c>
      <c r="G81" s="33"/>
      <c r="I81" s="2"/>
    </row>
    <row r="82" spans="1:9" ht="15" customHeight="1">
      <c r="A82" s="80"/>
      <c r="B82" s="81"/>
      <c r="C82" s="30">
        <v>4350</v>
      </c>
      <c r="D82" s="31" t="s">
        <v>56</v>
      </c>
      <c r="E82" s="32">
        <v>1000</v>
      </c>
      <c r="F82" s="32">
        <v>0</v>
      </c>
      <c r="G82" s="33"/>
      <c r="I82" s="2"/>
    </row>
    <row r="83" spans="1:9" s="85" customFormat="1" ht="36.75" customHeight="1">
      <c r="A83" s="80"/>
      <c r="B83" s="81"/>
      <c r="C83" s="82">
        <v>4360</v>
      </c>
      <c r="D83" s="34" t="s">
        <v>57</v>
      </c>
      <c r="E83" s="83">
        <v>30000</v>
      </c>
      <c r="F83" s="83">
        <v>18539.35</v>
      </c>
      <c r="G83" s="33"/>
      <c r="H83" s="84"/>
      <c r="I83" s="84"/>
    </row>
    <row r="84" spans="1:9" s="85" customFormat="1" ht="33" customHeight="1">
      <c r="A84" s="80"/>
      <c r="B84" s="81"/>
      <c r="C84" s="82">
        <v>4370</v>
      </c>
      <c r="D84" s="34" t="s">
        <v>58</v>
      </c>
      <c r="E84" s="83">
        <v>14000</v>
      </c>
      <c r="F84" s="83">
        <v>5958.04</v>
      </c>
      <c r="G84" s="33"/>
      <c r="H84" s="84"/>
      <c r="I84" s="84"/>
    </row>
    <row r="85" spans="1:9" ht="15" customHeight="1">
      <c r="A85" s="80"/>
      <c r="B85" s="81"/>
      <c r="C85" s="30">
        <v>4410</v>
      </c>
      <c r="D85" s="31" t="s">
        <v>52</v>
      </c>
      <c r="E85" s="32">
        <v>54000</v>
      </c>
      <c r="F85" s="32">
        <v>22200.2</v>
      </c>
      <c r="G85" s="33"/>
      <c r="I85" s="2"/>
    </row>
    <row r="86" spans="1:9" ht="15" customHeight="1">
      <c r="A86" s="80"/>
      <c r="B86" s="81"/>
      <c r="C86" s="30">
        <v>4430</v>
      </c>
      <c r="D86" s="31" t="s">
        <v>26</v>
      </c>
      <c r="E86" s="32">
        <v>3000</v>
      </c>
      <c r="F86" s="32">
        <v>0</v>
      </c>
      <c r="G86" s="33"/>
      <c r="I86" s="2"/>
    </row>
    <row r="87" spans="1:9" ht="15" customHeight="1">
      <c r="A87" s="80"/>
      <c r="B87" s="81"/>
      <c r="C87" s="30">
        <v>4440</v>
      </c>
      <c r="D87" s="31" t="s">
        <v>59</v>
      </c>
      <c r="E87" s="32">
        <v>27744</v>
      </c>
      <c r="F87" s="32">
        <v>20807.9</v>
      </c>
      <c r="G87" s="33"/>
      <c r="I87" s="2"/>
    </row>
    <row r="88" spans="1:9" ht="21.75">
      <c r="A88" s="80"/>
      <c r="B88" s="81"/>
      <c r="C88" s="82">
        <v>4700</v>
      </c>
      <c r="D88" s="34" t="s">
        <v>60</v>
      </c>
      <c r="E88" s="83">
        <v>16500</v>
      </c>
      <c r="F88" s="83">
        <v>7899.44</v>
      </c>
      <c r="G88" s="33"/>
      <c r="I88" s="2"/>
    </row>
    <row r="89" spans="1:9" ht="32.25" customHeight="1">
      <c r="A89" s="80"/>
      <c r="B89" s="81"/>
      <c r="C89" s="82">
        <v>4740</v>
      </c>
      <c r="D89" s="34" t="s">
        <v>27</v>
      </c>
      <c r="E89" s="83">
        <v>6000</v>
      </c>
      <c r="F89" s="83">
        <v>3113.83</v>
      </c>
      <c r="G89" s="33"/>
      <c r="I89" s="2"/>
    </row>
    <row r="90" spans="1:9" ht="21.75" customHeight="1">
      <c r="A90" s="80"/>
      <c r="B90" s="81"/>
      <c r="C90" s="82">
        <v>4750</v>
      </c>
      <c r="D90" s="34" t="s">
        <v>61</v>
      </c>
      <c r="E90" s="83">
        <v>40000</v>
      </c>
      <c r="F90" s="83">
        <v>18872.14</v>
      </c>
      <c r="G90" s="33"/>
      <c r="I90" s="2"/>
    </row>
    <row r="91" spans="1:9" ht="15" customHeight="1">
      <c r="A91" s="80"/>
      <c r="B91" s="81"/>
      <c r="C91" s="30">
        <v>6060</v>
      </c>
      <c r="D91" s="31" t="s">
        <v>37</v>
      </c>
      <c r="E91" s="32">
        <v>20000</v>
      </c>
      <c r="F91" s="32">
        <v>0</v>
      </c>
      <c r="G91" s="33"/>
      <c r="I91" s="2"/>
    </row>
    <row r="92" spans="1:9" ht="15" customHeight="1">
      <c r="A92" s="80"/>
      <c r="B92" s="70">
        <v>75075</v>
      </c>
      <c r="C92" s="17"/>
      <c r="D92" s="18" t="s">
        <v>62</v>
      </c>
      <c r="E92" s="19">
        <f>E93+E94</f>
        <v>79000</v>
      </c>
      <c r="F92" s="19">
        <f>F93+F94</f>
        <v>42689.3</v>
      </c>
      <c r="G92" s="20">
        <f>(F92/E92)*100%</f>
        <v>0.5403708860759494</v>
      </c>
      <c r="H92" s="21"/>
      <c r="I92" s="21"/>
    </row>
    <row r="93" spans="1:9" ht="15" customHeight="1">
      <c r="A93" s="80"/>
      <c r="B93" s="15"/>
      <c r="C93" s="45">
        <v>4210</v>
      </c>
      <c r="D93" s="31" t="s">
        <v>30</v>
      </c>
      <c r="E93" s="32">
        <v>31000</v>
      </c>
      <c r="F93" s="32">
        <v>14153.65</v>
      </c>
      <c r="G93" s="33"/>
      <c r="I93" s="2"/>
    </row>
    <row r="94" spans="1:9" ht="15" customHeight="1">
      <c r="A94" s="80"/>
      <c r="B94" s="15"/>
      <c r="C94" s="45">
        <v>4300</v>
      </c>
      <c r="D94" s="31" t="s">
        <v>25</v>
      </c>
      <c r="E94" s="32">
        <v>48000</v>
      </c>
      <c r="F94" s="32">
        <v>28535.65</v>
      </c>
      <c r="G94" s="33"/>
      <c r="I94" s="2"/>
    </row>
    <row r="95" spans="1:9" ht="15" customHeight="1">
      <c r="A95" s="80"/>
      <c r="B95" s="70">
        <v>75095</v>
      </c>
      <c r="C95" s="17"/>
      <c r="D95" s="18" t="s">
        <v>21</v>
      </c>
      <c r="E95" s="19">
        <f>SUM(E96:E106)</f>
        <v>404884</v>
      </c>
      <c r="F95" s="19">
        <f>SUM(F96:F106)</f>
        <v>206397.38</v>
      </c>
      <c r="G95" s="20">
        <f>(F95/E95)*100%</f>
        <v>0.5097691684531866</v>
      </c>
      <c r="H95" s="21"/>
      <c r="I95" s="21"/>
    </row>
    <row r="96" spans="1:9" ht="15" customHeight="1">
      <c r="A96" s="80"/>
      <c r="B96" s="15"/>
      <c r="C96" s="30">
        <v>3030</v>
      </c>
      <c r="D96" s="31" t="s">
        <v>51</v>
      </c>
      <c r="E96" s="32">
        <v>63840</v>
      </c>
      <c r="F96" s="32">
        <v>26600</v>
      </c>
      <c r="G96" s="33"/>
      <c r="I96" s="2"/>
    </row>
    <row r="97" spans="1:9" ht="15" customHeight="1">
      <c r="A97" s="80"/>
      <c r="B97" s="15"/>
      <c r="C97" s="30">
        <v>4010</v>
      </c>
      <c r="D97" s="31" t="s">
        <v>47</v>
      </c>
      <c r="E97" s="32">
        <v>65400</v>
      </c>
      <c r="F97" s="32">
        <v>31212.62</v>
      </c>
      <c r="G97" s="33"/>
      <c r="I97" s="2"/>
    </row>
    <row r="98" spans="1:9" ht="15" customHeight="1">
      <c r="A98" s="80"/>
      <c r="B98" s="15"/>
      <c r="C98" s="30">
        <v>4040</v>
      </c>
      <c r="D98" s="31" t="s">
        <v>48</v>
      </c>
      <c r="E98" s="32">
        <v>5700</v>
      </c>
      <c r="F98" s="32">
        <v>4664.25</v>
      </c>
      <c r="G98" s="33"/>
      <c r="I98" s="2"/>
    </row>
    <row r="99" spans="1:9" ht="15" customHeight="1">
      <c r="A99" s="80"/>
      <c r="B99" s="15"/>
      <c r="C99" s="30">
        <v>4110</v>
      </c>
      <c r="D99" s="31" t="s">
        <v>49</v>
      </c>
      <c r="E99" s="32">
        <v>12000</v>
      </c>
      <c r="F99" s="32">
        <v>5663.53</v>
      </c>
      <c r="G99" s="33"/>
      <c r="I99" s="2"/>
    </row>
    <row r="100" spans="1:9" ht="15" customHeight="1">
      <c r="A100" s="80"/>
      <c r="B100" s="15"/>
      <c r="C100" s="30">
        <v>4120</v>
      </c>
      <c r="D100" s="31" t="s">
        <v>24</v>
      </c>
      <c r="E100" s="32">
        <v>2000</v>
      </c>
      <c r="F100" s="32">
        <v>945.9</v>
      </c>
      <c r="G100" s="33"/>
      <c r="I100" s="2"/>
    </row>
    <row r="101" spans="1:9" ht="15" customHeight="1">
      <c r="A101" s="80"/>
      <c r="B101" s="15"/>
      <c r="C101" s="30">
        <v>4170</v>
      </c>
      <c r="D101" s="31" t="s">
        <v>63</v>
      </c>
      <c r="E101" s="32">
        <v>20000</v>
      </c>
      <c r="F101" s="32">
        <v>8932.5</v>
      </c>
      <c r="G101" s="33"/>
      <c r="I101" s="2"/>
    </row>
    <row r="102" spans="1:9" ht="15" customHeight="1">
      <c r="A102" s="80"/>
      <c r="B102" s="15"/>
      <c r="C102" s="30">
        <v>4210</v>
      </c>
      <c r="D102" s="31" t="s">
        <v>30</v>
      </c>
      <c r="E102" s="32">
        <v>70000</v>
      </c>
      <c r="F102" s="32">
        <v>32097.69</v>
      </c>
      <c r="G102" s="33"/>
      <c r="I102" s="2"/>
    </row>
    <row r="103" spans="1:9" ht="15" customHeight="1">
      <c r="A103" s="80"/>
      <c r="B103" s="15"/>
      <c r="C103" s="30">
        <v>4300</v>
      </c>
      <c r="D103" s="31" t="s">
        <v>25</v>
      </c>
      <c r="E103" s="32">
        <v>62000</v>
      </c>
      <c r="F103" s="32">
        <v>44444.75</v>
      </c>
      <c r="G103" s="33"/>
      <c r="I103" s="2"/>
    </row>
    <row r="104" spans="1:9" ht="36" customHeight="1">
      <c r="A104" s="80"/>
      <c r="B104" s="15"/>
      <c r="C104" s="30">
        <v>4360</v>
      </c>
      <c r="D104" s="34" t="s">
        <v>57</v>
      </c>
      <c r="E104" s="32">
        <v>10800</v>
      </c>
      <c r="F104" s="32">
        <v>0</v>
      </c>
      <c r="G104" s="33"/>
      <c r="I104" s="2"/>
    </row>
    <row r="105" spans="1:9" ht="15" customHeight="1">
      <c r="A105" s="80"/>
      <c r="B105" s="15"/>
      <c r="C105" s="30">
        <v>4430</v>
      </c>
      <c r="D105" s="31" t="s">
        <v>26</v>
      </c>
      <c r="E105" s="32">
        <v>90000</v>
      </c>
      <c r="F105" s="32">
        <v>49478.5</v>
      </c>
      <c r="G105" s="33"/>
      <c r="I105" s="2"/>
    </row>
    <row r="106" spans="1:9" ht="15" customHeight="1">
      <c r="A106" s="80"/>
      <c r="B106" s="15"/>
      <c r="C106" s="86">
        <v>4440</v>
      </c>
      <c r="D106" s="87" t="s">
        <v>59</v>
      </c>
      <c r="E106" s="88">
        <v>3144</v>
      </c>
      <c r="F106" s="88">
        <v>2357.64</v>
      </c>
      <c r="G106" s="33"/>
      <c r="I106" s="2"/>
    </row>
    <row r="107" spans="1:9" ht="15" customHeight="1">
      <c r="A107" s="89">
        <v>751</v>
      </c>
      <c r="B107" s="90"/>
      <c r="C107" s="11"/>
      <c r="D107" s="91" t="s">
        <v>64</v>
      </c>
      <c r="E107" s="13">
        <f>E109+E116</f>
        <v>23958</v>
      </c>
      <c r="F107" s="13">
        <f>F109+F116</f>
        <v>7604.8</v>
      </c>
      <c r="G107" s="14">
        <f>(F107/E107)*100%</f>
        <v>0.31742215543868435</v>
      </c>
      <c r="I107" s="2"/>
    </row>
    <row r="108" spans="1:9" ht="27" customHeight="1">
      <c r="A108" s="89"/>
      <c r="B108" s="90"/>
      <c r="C108" s="90"/>
      <c r="D108" s="91"/>
      <c r="E108" s="13"/>
      <c r="F108" s="13"/>
      <c r="G108" s="14"/>
      <c r="H108" s="9"/>
      <c r="I108" s="9"/>
    </row>
    <row r="109" spans="1:9" ht="15" customHeight="1">
      <c r="A109" s="80"/>
      <c r="B109" s="70">
        <v>75101</v>
      </c>
      <c r="C109" s="17"/>
      <c r="D109" s="35" t="s">
        <v>65</v>
      </c>
      <c r="E109" s="19">
        <f>E111+E112+E114+E115</f>
        <v>1524</v>
      </c>
      <c r="F109" s="19">
        <f>F111+F112+F114+F115</f>
        <v>56.36</v>
      </c>
      <c r="G109" s="20">
        <f>(F109/E109)*100%</f>
        <v>0.036981627296587924</v>
      </c>
      <c r="H109" s="21"/>
      <c r="I109" s="21"/>
    </row>
    <row r="110" spans="1:9" ht="15" customHeight="1">
      <c r="A110" s="80"/>
      <c r="B110" s="70"/>
      <c r="C110" s="70"/>
      <c r="D110" s="35"/>
      <c r="E110" s="19"/>
      <c r="F110" s="19"/>
      <c r="G110" s="20"/>
      <c r="H110" s="9"/>
      <c r="I110" s="9"/>
    </row>
    <row r="111" spans="1:9" ht="15" customHeight="1">
      <c r="A111" s="80"/>
      <c r="B111" s="15"/>
      <c r="C111" s="30">
        <v>4210</v>
      </c>
      <c r="D111" s="31" t="s">
        <v>30</v>
      </c>
      <c r="E111" s="32">
        <v>700</v>
      </c>
      <c r="F111" s="32">
        <v>39.28</v>
      </c>
      <c r="G111" s="33"/>
      <c r="H111" s="9"/>
      <c r="I111" s="9"/>
    </row>
    <row r="112" spans="1:9" ht="15" customHeight="1">
      <c r="A112" s="80"/>
      <c r="B112" s="15"/>
      <c r="C112" s="30">
        <v>4300</v>
      </c>
      <c r="D112" s="31" t="s">
        <v>25</v>
      </c>
      <c r="E112" s="32">
        <v>574</v>
      </c>
      <c r="F112" s="32">
        <v>17.08</v>
      </c>
      <c r="G112" s="33"/>
      <c r="H112" s="9"/>
      <c r="I112" s="9"/>
    </row>
    <row r="113" spans="1:9" ht="7.5" customHeight="1">
      <c r="A113" s="80"/>
      <c r="B113" s="15"/>
      <c r="C113" s="30"/>
      <c r="D113" s="31"/>
      <c r="E113" s="32"/>
      <c r="F113" s="32"/>
      <c r="G113" s="33"/>
      <c r="H113" s="9"/>
      <c r="I113" s="9"/>
    </row>
    <row r="114" spans="1:9" ht="26.25" customHeight="1">
      <c r="A114" s="80"/>
      <c r="B114" s="15"/>
      <c r="C114" s="82">
        <v>4740</v>
      </c>
      <c r="D114" s="34" t="s">
        <v>27</v>
      </c>
      <c r="E114" s="83">
        <v>50</v>
      </c>
      <c r="F114" s="83">
        <v>0</v>
      </c>
      <c r="G114" s="33"/>
      <c r="H114" s="9"/>
      <c r="I114" s="9"/>
    </row>
    <row r="115" spans="1:9" ht="21.75">
      <c r="A115" s="80"/>
      <c r="B115" s="15"/>
      <c r="C115" s="82">
        <v>4750</v>
      </c>
      <c r="D115" s="34" t="s">
        <v>61</v>
      </c>
      <c r="E115" s="83">
        <v>200</v>
      </c>
      <c r="F115" s="83">
        <v>0</v>
      </c>
      <c r="G115" s="33"/>
      <c r="H115" s="9"/>
      <c r="I115" s="9"/>
    </row>
    <row r="116" spans="1:9" ht="12.75">
      <c r="A116" s="80"/>
      <c r="B116" s="92">
        <v>75107</v>
      </c>
      <c r="C116" s="93"/>
      <c r="D116" s="94" t="s">
        <v>66</v>
      </c>
      <c r="E116" s="95">
        <f>SUM(E117:E123)</f>
        <v>22434</v>
      </c>
      <c r="F116" s="95">
        <f>SUM(F117:F123)</f>
        <v>7548.4400000000005</v>
      </c>
      <c r="G116" s="96">
        <f>(F116/E116)*1</f>
        <v>0.33647321030578586</v>
      </c>
      <c r="H116" s="9"/>
      <c r="I116" s="9"/>
    </row>
    <row r="117" spans="1:9" ht="12.75">
      <c r="A117" s="80"/>
      <c r="B117" s="97"/>
      <c r="C117" s="30">
        <v>3030</v>
      </c>
      <c r="D117" s="31" t="s">
        <v>51</v>
      </c>
      <c r="E117" s="83">
        <v>11880</v>
      </c>
      <c r="F117" s="83">
        <v>5940</v>
      </c>
      <c r="G117" s="98"/>
      <c r="H117" s="9"/>
      <c r="I117" s="9"/>
    </row>
    <row r="118" spans="1:9" ht="12.75">
      <c r="A118" s="80"/>
      <c r="B118" s="97"/>
      <c r="C118" s="30">
        <v>4010</v>
      </c>
      <c r="D118" s="31" t="s">
        <v>47</v>
      </c>
      <c r="E118" s="83">
        <v>2051</v>
      </c>
      <c r="F118" s="83">
        <v>0</v>
      </c>
      <c r="G118" s="98"/>
      <c r="H118" s="9"/>
      <c r="I118" s="9"/>
    </row>
    <row r="119" spans="1:9" ht="12.75">
      <c r="A119" s="80"/>
      <c r="B119" s="97"/>
      <c r="C119" s="30">
        <v>4110</v>
      </c>
      <c r="D119" s="31" t="s">
        <v>49</v>
      </c>
      <c r="E119" s="83">
        <v>310</v>
      </c>
      <c r="F119" s="83">
        <v>0</v>
      </c>
      <c r="G119" s="98"/>
      <c r="H119" s="9"/>
      <c r="I119" s="9"/>
    </row>
    <row r="120" spans="1:9" ht="12.75">
      <c r="A120" s="80"/>
      <c r="B120" s="97"/>
      <c r="C120" s="30">
        <v>4120</v>
      </c>
      <c r="D120" s="31" t="s">
        <v>24</v>
      </c>
      <c r="E120" s="83">
        <v>51</v>
      </c>
      <c r="F120" s="83">
        <v>0</v>
      </c>
      <c r="G120" s="98"/>
      <c r="H120" s="9"/>
      <c r="I120" s="9"/>
    </row>
    <row r="121" spans="1:9" ht="12.75">
      <c r="A121" s="80"/>
      <c r="B121" s="97"/>
      <c r="C121" s="67">
        <v>4210</v>
      </c>
      <c r="D121" s="68" t="s">
        <v>30</v>
      </c>
      <c r="E121" s="83">
        <v>2760</v>
      </c>
      <c r="F121" s="83">
        <v>1536.56</v>
      </c>
      <c r="G121" s="98"/>
      <c r="H121" s="9"/>
      <c r="I121" s="9"/>
    </row>
    <row r="122" spans="1:9" ht="12.75">
      <c r="A122" s="80"/>
      <c r="B122" s="97"/>
      <c r="C122" s="67">
        <v>4300</v>
      </c>
      <c r="D122" s="68" t="s">
        <v>25</v>
      </c>
      <c r="E122" s="83">
        <v>5238</v>
      </c>
      <c r="F122" s="83">
        <v>0</v>
      </c>
      <c r="G122" s="98"/>
      <c r="H122" s="9"/>
      <c r="I122" s="9"/>
    </row>
    <row r="123" spans="1:9" ht="12.75">
      <c r="A123" s="80"/>
      <c r="B123" s="97"/>
      <c r="C123" s="67">
        <v>4410</v>
      </c>
      <c r="D123" s="68" t="s">
        <v>52</v>
      </c>
      <c r="E123" s="83">
        <v>144</v>
      </c>
      <c r="F123" s="83">
        <v>71.88</v>
      </c>
      <c r="G123" s="98"/>
      <c r="H123" s="9"/>
      <c r="I123" s="9"/>
    </row>
    <row r="124" spans="1:9" ht="12.75" customHeight="1">
      <c r="A124" s="54">
        <v>754</v>
      </c>
      <c r="B124" s="11"/>
      <c r="C124" s="11"/>
      <c r="D124" s="91" t="s">
        <v>67</v>
      </c>
      <c r="E124" s="13">
        <f>E126+E128+E138</f>
        <v>219820</v>
      </c>
      <c r="F124" s="13">
        <f>F126+F128+F138</f>
        <v>68081.45</v>
      </c>
      <c r="G124" s="14">
        <f>(F124/E124)*100%</f>
        <v>0.3097145391684105</v>
      </c>
      <c r="H124" s="9"/>
      <c r="I124" s="9"/>
    </row>
    <row r="125" spans="1:9" ht="15" customHeight="1">
      <c r="A125" s="54"/>
      <c r="B125" s="11"/>
      <c r="C125" s="11"/>
      <c r="D125" s="91"/>
      <c r="E125" s="13"/>
      <c r="F125" s="13"/>
      <c r="G125" s="14"/>
      <c r="H125" s="9"/>
      <c r="I125" s="9"/>
    </row>
    <row r="126" spans="1:9" ht="21" customHeight="1">
      <c r="A126" s="74"/>
      <c r="B126" s="56">
        <v>75405</v>
      </c>
      <c r="C126" s="57"/>
      <c r="D126" s="38" t="s">
        <v>68</v>
      </c>
      <c r="E126" s="99">
        <f>E127</f>
        <v>15000</v>
      </c>
      <c r="F126" s="99">
        <f>F127</f>
        <v>0</v>
      </c>
      <c r="G126" s="100">
        <f>(F126/E126)*1</f>
        <v>0</v>
      </c>
      <c r="H126" s="9"/>
      <c r="I126" s="9"/>
    </row>
    <row r="127" spans="1:9" s="42" customFormat="1" ht="39.75" customHeight="1">
      <c r="A127" s="74"/>
      <c r="B127" s="58"/>
      <c r="C127" s="101">
        <v>6170</v>
      </c>
      <c r="D127" s="102" t="s">
        <v>69</v>
      </c>
      <c r="E127" s="103">
        <v>15000</v>
      </c>
      <c r="F127" s="103">
        <v>0</v>
      </c>
      <c r="G127" s="104"/>
      <c r="H127" s="63"/>
      <c r="I127" s="63"/>
    </row>
    <row r="128" spans="1:9" ht="15" customHeight="1">
      <c r="A128" s="74"/>
      <c r="B128" s="70">
        <v>75412</v>
      </c>
      <c r="C128" s="17"/>
      <c r="D128" s="18" t="s">
        <v>70</v>
      </c>
      <c r="E128" s="19">
        <f>SUM(E129:E137)</f>
        <v>159820</v>
      </c>
      <c r="F128" s="19">
        <f>SUM(F129:F137)</f>
        <v>68081.45</v>
      </c>
      <c r="G128" s="20">
        <f>(F128/E128)*100%</f>
        <v>0.4259882993367538</v>
      </c>
      <c r="H128" s="21"/>
      <c r="I128" s="21"/>
    </row>
    <row r="129" spans="1:9" ht="33" customHeight="1">
      <c r="A129" s="74"/>
      <c r="B129" s="105"/>
      <c r="C129" s="101">
        <v>2820</v>
      </c>
      <c r="D129" s="24" t="s">
        <v>71</v>
      </c>
      <c r="E129" s="25">
        <v>13000</v>
      </c>
      <c r="F129" s="25">
        <v>0</v>
      </c>
      <c r="G129" s="26"/>
      <c r="H129" s="21"/>
      <c r="I129" s="21"/>
    </row>
    <row r="130" spans="1:9" ht="15" customHeight="1">
      <c r="A130" s="74"/>
      <c r="B130" s="105"/>
      <c r="C130" s="58">
        <v>3030</v>
      </c>
      <c r="D130" s="46" t="s">
        <v>51</v>
      </c>
      <c r="E130" s="25">
        <v>31320</v>
      </c>
      <c r="F130" s="25">
        <v>11391.69</v>
      </c>
      <c r="G130" s="26"/>
      <c r="I130" s="2"/>
    </row>
    <row r="131" spans="1:9" ht="15" customHeight="1">
      <c r="A131" s="74"/>
      <c r="B131" s="105"/>
      <c r="C131" s="30">
        <v>4170</v>
      </c>
      <c r="D131" s="31" t="s">
        <v>63</v>
      </c>
      <c r="E131" s="32">
        <v>5000</v>
      </c>
      <c r="F131" s="32">
        <v>0</v>
      </c>
      <c r="G131" s="26"/>
      <c r="I131" s="2"/>
    </row>
    <row r="132" spans="1:9" ht="15" customHeight="1">
      <c r="A132" s="74"/>
      <c r="B132" s="105"/>
      <c r="C132" s="30">
        <v>4210</v>
      </c>
      <c r="D132" s="31" t="s">
        <v>30</v>
      </c>
      <c r="E132" s="32">
        <v>65000</v>
      </c>
      <c r="F132" s="32">
        <v>42872.13</v>
      </c>
      <c r="G132" s="26"/>
      <c r="I132" s="2"/>
    </row>
    <row r="133" spans="1:9" ht="15" customHeight="1">
      <c r="A133" s="74"/>
      <c r="B133" s="105"/>
      <c r="C133" s="30">
        <v>4260</v>
      </c>
      <c r="D133" s="31" t="s">
        <v>40</v>
      </c>
      <c r="E133" s="32">
        <v>11000</v>
      </c>
      <c r="F133" s="32">
        <v>5000.79</v>
      </c>
      <c r="G133" s="26"/>
      <c r="I133" s="2"/>
    </row>
    <row r="134" spans="1:9" ht="15" customHeight="1">
      <c r="A134" s="74"/>
      <c r="B134" s="105"/>
      <c r="C134" s="30">
        <v>4270</v>
      </c>
      <c r="D134" s="31" t="s">
        <v>35</v>
      </c>
      <c r="E134" s="32">
        <v>5000</v>
      </c>
      <c r="F134" s="32">
        <v>1043.1</v>
      </c>
      <c r="G134" s="26"/>
      <c r="I134" s="2"/>
    </row>
    <row r="135" spans="1:9" ht="15" customHeight="1">
      <c r="A135" s="74"/>
      <c r="B135" s="105"/>
      <c r="C135" s="30">
        <v>4280</v>
      </c>
      <c r="D135" s="31" t="s">
        <v>55</v>
      </c>
      <c r="E135" s="32">
        <v>2500</v>
      </c>
      <c r="F135" s="32">
        <v>0</v>
      </c>
      <c r="G135" s="26"/>
      <c r="I135" s="2"/>
    </row>
    <row r="136" spans="1:9" ht="21" customHeight="1">
      <c r="A136" s="74"/>
      <c r="B136" s="105"/>
      <c r="C136" s="30">
        <v>4300</v>
      </c>
      <c r="D136" s="31" t="s">
        <v>25</v>
      </c>
      <c r="E136" s="32">
        <v>25000</v>
      </c>
      <c r="F136" s="32">
        <v>7066.11</v>
      </c>
      <c r="G136" s="26"/>
      <c r="I136" s="2"/>
    </row>
    <row r="137" spans="1:9" ht="31.5" customHeight="1">
      <c r="A137" s="74"/>
      <c r="B137" s="105"/>
      <c r="C137" s="82">
        <v>4370</v>
      </c>
      <c r="D137" s="34" t="s">
        <v>72</v>
      </c>
      <c r="E137" s="83">
        <v>2000</v>
      </c>
      <c r="F137" s="83">
        <v>707.63</v>
      </c>
      <c r="G137" s="26"/>
      <c r="H137" s="21"/>
      <c r="I137" s="21"/>
    </row>
    <row r="138" spans="1:9" ht="15" customHeight="1">
      <c r="A138" s="74"/>
      <c r="B138" s="70">
        <v>75421</v>
      </c>
      <c r="C138" s="17"/>
      <c r="D138" s="18" t="s">
        <v>73</v>
      </c>
      <c r="E138" s="19">
        <f>E139</f>
        <v>45000</v>
      </c>
      <c r="F138" s="19">
        <f>F139</f>
        <v>0</v>
      </c>
      <c r="G138" s="20">
        <f>(F138/E138)*100%</f>
        <v>0</v>
      </c>
      <c r="I138" s="2"/>
    </row>
    <row r="139" spans="1:9" s="85" customFormat="1" ht="19.5" customHeight="1">
      <c r="A139" s="74"/>
      <c r="B139" s="105"/>
      <c r="C139" s="101">
        <v>4810</v>
      </c>
      <c r="D139" s="31" t="s">
        <v>74</v>
      </c>
      <c r="E139" s="32">
        <v>45000</v>
      </c>
      <c r="F139" s="25">
        <v>0</v>
      </c>
      <c r="G139" s="26"/>
      <c r="H139" s="84"/>
      <c r="I139" s="84"/>
    </row>
    <row r="140" spans="1:9" ht="46.5" customHeight="1">
      <c r="A140" s="106">
        <v>756</v>
      </c>
      <c r="B140" s="107"/>
      <c r="C140" s="107"/>
      <c r="D140" s="91" t="s">
        <v>75</v>
      </c>
      <c r="E140" s="108">
        <f>E141</f>
        <v>10000</v>
      </c>
      <c r="F140" s="108">
        <f>F141</f>
        <v>981.9</v>
      </c>
      <c r="G140" s="109">
        <f>(F140/E140)*100%</f>
        <v>0.09819</v>
      </c>
      <c r="H140" s="21"/>
      <c r="I140" s="21"/>
    </row>
    <row r="141" spans="1:9" ht="21.75" customHeight="1">
      <c r="A141" s="110"/>
      <c r="B141" s="70">
        <v>75647</v>
      </c>
      <c r="C141" s="111"/>
      <c r="D141" s="35" t="s">
        <v>76</v>
      </c>
      <c r="E141" s="112">
        <f>E142+E143</f>
        <v>10000</v>
      </c>
      <c r="F141" s="112">
        <f>F142+F143</f>
        <v>981.9</v>
      </c>
      <c r="G141" s="113">
        <f>(F141/E141)*100%</f>
        <v>0.09819</v>
      </c>
      <c r="H141" s="9"/>
      <c r="I141" s="9"/>
    </row>
    <row r="142" spans="1:9" ht="15" customHeight="1">
      <c r="A142" s="110"/>
      <c r="B142" s="15"/>
      <c r="C142" s="30">
        <v>4100</v>
      </c>
      <c r="D142" s="31" t="s">
        <v>77</v>
      </c>
      <c r="E142" s="32">
        <v>7000</v>
      </c>
      <c r="F142" s="32">
        <v>0</v>
      </c>
      <c r="G142" s="33"/>
      <c r="H142" s="9"/>
      <c r="I142" s="9"/>
    </row>
    <row r="143" spans="1:9" ht="15" customHeight="1">
      <c r="A143" s="110"/>
      <c r="B143" s="15"/>
      <c r="C143" s="30">
        <v>4610</v>
      </c>
      <c r="D143" s="31" t="s">
        <v>78</v>
      </c>
      <c r="E143" s="32">
        <v>3000</v>
      </c>
      <c r="F143" s="32">
        <v>981.9</v>
      </c>
      <c r="G143" s="33"/>
      <c r="H143" s="9"/>
      <c r="I143" s="9"/>
    </row>
    <row r="144" spans="1:9" ht="22.5" customHeight="1">
      <c r="A144" s="90">
        <v>757</v>
      </c>
      <c r="B144" s="114"/>
      <c r="C144" s="11"/>
      <c r="D144" s="12" t="s">
        <v>79</v>
      </c>
      <c r="E144" s="115">
        <f>E145</f>
        <v>345000</v>
      </c>
      <c r="F144" s="108">
        <f>F145</f>
        <v>122452.5</v>
      </c>
      <c r="G144" s="109">
        <f>(F144/E144)*100%</f>
        <v>0.35493478260869565</v>
      </c>
      <c r="H144" s="21"/>
      <c r="I144" s="21"/>
    </row>
    <row r="145" spans="1:9" s="85" customFormat="1" ht="30" customHeight="1">
      <c r="A145" s="116"/>
      <c r="B145" s="117">
        <v>75702</v>
      </c>
      <c r="C145" s="111"/>
      <c r="D145" s="35" t="s">
        <v>80</v>
      </c>
      <c r="E145" s="112">
        <f>E146</f>
        <v>345000</v>
      </c>
      <c r="F145" s="112">
        <f>F146</f>
        <v>122452.5</v>
      </c>
      <c r="G145" s="113">
        <f>(F145/E145)*100%</f>
        <v>0.35493478260869565</v>
      </c>
      <c r="H145" s="84"/>
      <c r="I145" s="84"/>
    </row>
    <row r="146" spans="1:9" ht="38.25" customHeight="1">
      <c r="A146" s="116"/>
      <c r="B146" s="15"/>
      <c r="C146" s="30">
        <v>8110</v>
      </c>
      <c r="D146" s="34" t="s">
        <v>81</v>
      </c>
      <c r="E146" s="32">
        <v>345000</v>
      </c>
      <c r="F146" s="32">
        <v>122452.5</v>
      </c>
      <c r="G146" s="33"/>
      <c r="H146" s="9"/>
      <c r="I146" s="9"/>
    </row>
    <row r="147" spans="1:9" ht="15" customHeight="1">
      <c r="A147" s="90">
        <v>758</v>
      </c>
      <c r="B147" s="11"/>
      <c r="C147" s="73"/>
      <c r="D147" s="12" t="s">
        <v>82</v>
      </c>
      <c r="E147" s="13">
        <f>E148+E150</f>
        <v>50000</v>
      </c>
      <c r="F147" s="13">
        <f>F148+F150</f>
        <v>20000</v>
      </c>
      <c r="G147" s="14">
        <f>(F147/E147)*100%</f>
        <v>0.4</v>
      </c>
      <c r="H147" s="21"/>
      <c r="I147" s="21"/>
    </row>
    <row r="148" spans="1:9" s="85" customFormat="1" ht="27" customHeight="1">
      <c r="A148" s="116"/>
      <c r="B148" s="118">
        <v>75814</v>
      </c>
      <c r="C148" s="28"/>
      <c r="D148" s="18" t="s">
        <v>83</v>
      </c>
      <c r="E148" s="19">
        <f>E149</f>
        <v>20000</v>
      </c>
      <c r="F148" s="19">
        <f>F149</f>
        <v>20000</v>
      </c>
      <c r="G148" s="20">
        <f>(F148/E148)*100%</f>
        <v>1</v>
      </c>
      <c r="H148" s="84"/>
      <c r="I148" s="84"/>
    </row>
    <row r="149" spans="1:9" s="85" customFormat="1" ht="48.75" customHeight="1">
      <c r="A149" s="116"/>
      <c r="B149" s="119"/>
      <c r="C149" s="120">
        <v>6010</v>
      </c>
      <c r="D149" s="24" t="s">
        <v>84</v>
      </c>
      <c r="E149" s="121">
        <v>20000</v>
      </c>
      <c r="F149" s="121">
        <v>20000</v>
      </c>
      <c r="G149" s="122"/>
      <c r="H149" s="84"/>
      <c r="I149" s="84"/>
    </row>
    <row r="150" spans="1:9" s="85" customFormat="1" ht="27.75" customHeight="1">
      <c r="A150" s="116"/>
      <c r="B150" s="123">
        <v>75818</v>
      </c>
      <c r="C150" s="93"/>
      <c r="D150" s="94" t="s">
        <v>85</v>
      </c>
      <c r="E150" s="95">
        <f>E151</f>
        <v>30000</v>
      </c>
      <c r="F150" s="95">
        <f>F151</f>
        <v>0</v>
      </c>
      <c r="G150" s="96">
        <f>(F150/E150)*1</f>
        <v>0</v>
      </c>
      <c r="H150" s="84"/>
      <c r="I150" s="84"/>
    </row>
    <row r="151" spans="1:9" s="85" customFormat="1" ht="27.75" customHeight="1">
      <c r="A151" s="116"/>
      <c r="B151" s="119"/>
      <c r="C151" s="120">
        <v>4810</v>
      </c>
      <c r="D151" s="24" t="s">
        <v>74</v>
      </c>
      <c r="E151" s="121">
        <v>30000</v>
      </c>
      <c r="F151" s="121">
        <v>0</v>
      </c>
      <c r="G151" s="122"/>
      <c r="H151" s="84"/>
      <c r="I151" s="84"/>
    </row>
    <row r="152" spans="1:9" s="85" customFormat="1" ht="18" customHeight="1">
      <c r="A152" s="124">
        <v>801</v>
      </c>
      <c r="B152" s="107"/>
      <c r="C152" s="125"/>
      <c r="D152" s="91" t="s">
        <v>86</v>
      </c>
      <c r="E152" s="108">
        <f>E153+E175+E195+E218+E242+E245+E266+E287+E308+E313+E326</f>
        <v>11400024</v>
      </c>
      <c r="F152" s="108">
        <f>F153+F175+F195+F218+F242+F245+F266+F287+F308+F313+F326</f>
        <v>5690445.759999999</v>
      </c>
      <c r="G152" s="109">
        <f>(F152/E152)*100%</f>
        <v>0.4991608579069657</v>
      </c>
      <c r="H152" s="21"/>
      <c r="I152" s="21"/>
    </row>
    <row r="153" spans="1:9" s="85" customFormat="1" ht="18" customHeight="1">
      <c r="A153" s="126"/>
      <c r="B153" s="92">
        <v>80101</v>
      </c>
      <c r="C153" s="93"/>
      <c r="D153" s="94" t="s">
        <v>87</v>
      </c>
      <c r="E153" s="95">
        <f>SUM(E154:E174)</f>
        <v>4144065</v>
      </c>
      <c r="F153" s="95">
        <f>SUM(F154:F174)</f>
        <v>2100476.98</v>
      </c>
      <c r="G153" s="96">
        <f>(F153/E153)*100%</f>
        <v>0.5068639077813692</v>
      </c>
      <c r="H153" s="21"/>
      <c r="I153" s="21"/>
    </row>
    <row r="154" spans="1:9" s="85" customFormat="1" ht="18" customHeight="1">
      <c r="A154" s="126"/>
      <c r="B154" s="127"/>
      <c r="C154" s="67">
        <v>3020</v>
      </c>
      <c r="D154" s="128" t="s">
        <v>88</v>
      </c>
      <c r="E154" s="129">
        <v>232710</v>
      </c>
      <c r="F154" s="129">
        <v>104959.67</v>
      </c>
      <c r="G154" s="130"/>
      <c r="H154" s="21"/>
      <c r="I154" s="21"/>
    </row>
    <row r="155" spans="1:9" s="85" customFormat="1" ht="18" customHeight="1">
      <c r="A155" s="126"/>
      <c r="B155" s="127"/>
      <c r="C155" s="67">
        <v>4010</v>
      </c>
      <c r="D155" s="67" t="s">
        <v>47</v>
      </c>
      <c r="E155" s="129">
        <v>2501290</v>
      </c>
      <c r="F155" s="129">
        <v>1160525.88</v>
      </c>
      <c r="G155" s="130"/>
      <c r="H155" s="21"/>
      <c r="I155" s="21"/>
    </row>
    <row r="156" spans="1:9" s="85" customFormat="1" ht="18" customHeight="1">
      <c r="A156" s="126"/>
      <c r="B156" s="127"/>
      <c r="C156" s="131">
        <v>4040</v>
      </c>
      <c r="D156" s="31" t="s">
        <v>48</v>
      </c>
      <c r="E156" s="132">
        <v>182663</v>
      </c>
      <c r="F156" s="132">
        <v>181509.71</v>
      </c>
      <c r="G156" s="130"/>
      <c r="H156" s="21"/>
      <c r="I156" s="21"/>
    </row>
    <row r="157" spans="1:9" s="85" customFormat="1" ht="18" customHeight="1">
      <c r="A157" s="126"/>
      <c r="B157" s="127"/>
      <c r="C157" s="131">
        <v>4110</v>
      </c>
      <c r="D157" s="31" t="s">
        <v>23</v>
      </c>
      <c r="E157" s="129">
        <v>448741</v>
      </c>
      <c r="F157" s="129">
        <v>217416.86</v>
      </c>
      <c r="G157" s="130"/>
      <c r="H157" s="21"/>
      <c r="I157" s="21"/>
    </row>
    <row r="158" spans="1:9" s="85" customFormat="1" ht="18" customHeight="1">
      <c r="A158" s="126"/>
      <c r="B158" s="127"/>
      <c r="C158" s="131">
        <v>4120</v>
      </c>
      <c r="D158" s="31" t="s">
        <v>24</v>
      </c>
      <c r="E158" s="129">
        <v>73216</v>
      </c>
      <c r="F158" s="129">
        <v>34929.31</v>
      </c>
      <c r="G158" s="130"/>
      <c r="H158" s="21"/>
      <c r="I158" s="21"/>
    </row>
    <row r="159" spans="1:9" s="85" customFormat="1" ht="18" customHeight="1">
      <c r="A159" s="126"/>
      <c r="B159" s="127"/>
      <c r="C159" s="131">
        <v>4170</v>
      </c>
      <c r="D159" s="31" t="s">
        <v>63</v>
      </c>
      <c r="E159" s="129">
        <v>3600</v>
      </c>
      <c r="F159" s="133">
        <v>0</v>
      </c>
      <c r="G159" s="130"/>
      <c r="H159" s="21"/>
      <c r="I159" s="21"/>
    </row>
    <row r="160" spans="1:9" s="85" customFormat="1" ht="18" customHeight="1">
      <c r="A160" s="126"/>
      <c r="B160" s="127"/>
      <c r="C160" s="131">
        <v>4210</v>
      </c>
      <c r="D160" s="31" t="s">
        <v>30</v>
      </c>
      <c r="E160" s="129">
        <v>114560</v>
      </c>
      <c r="F160" s="129">
        <v>48228.79</v>
      </c>
      <c r="G160" s="130"/>
      <c r="H160" s="21"/>
      <c r="I160" s="21"/>
    </row>
    <row r="161" spans="1:9" s="85" customFormat="1" ht="18" customHeight="1">
      <c r="A161" s="126"/>
      <c r="B161" s="127"/>
      <c r="C161" s="131">
        <v>4240</v>
      </c>
      <c r="D161" s="31" t="s">
        <v>54</v>
      </c>
      <c r="E161" s="129">
        <v>24201</v>
      </c>
      <c r="F161" s="129">
        <v>8253.47</v>
      </c>
      <c r="G161" s="130"/>
      <c r="H161" s="21"/>
      <c r="I161" s="21"/>
    </row>
    <row r="162" spans="1:9" s="85" customFormat="1" ht="18" customHeight="1">
      <c r="A162" s="126"/>
      <c r="B162" s="127"/>
      <c r="C162" s="131">
        <v>4260</v>
      </c>
      <c r="D162" s="31" t="s">
        <v>40</v>
      </c>
      <c r="E162" s="129">
        <v>176930</v>
      </c>
      <c r="F162" s="129">
        <v>104522.72</v>
      </c>
      <c r="G162" s="130"/>
      <c r="H162" s="21"/>
      <c r="I162" s="21"/>
    </row>
    <row r="163" spans="1:9" s="85" customFormat="1" ht="18" customHeight="1">
      <c r="A163" s="126"/>
      <c r="B163" s="127"/>
      <c r="C163" s="131">
        <v>4270</v>
      </c>
      <c r="D163" s="31" t="s">
        <v>35</v>
      </c>
      <c r="E163" s="129">
        <v>86517</v>
      </c>
      <c r="F163" s="129">
        <v>41458.26</v>
      </c>
      <c r="G163" s="130"/>
      <c r="H163" s="21"/>
      <c r="I163" s="21"/>
    </row>
    <row r="164" spans="1:9" s="85" customFormat="1" ht="18" customHeight="1">
      <c r="A164" s="126"/>
      <c r="B164" s="127"/>
      <c r="C164" s="131">
        <v>4280</v>
      </c>
      <c r="D164" s="31" t="s">
        <v>55</v>
      </c>
      <c r="E164" s="129">
        <v>3100</v>
      </c>
      <c r="F164" s="129">
        <v>375</v>
      </c>
      <c r="G164" s="130"/>
      <c r="H164" s="21"/>
      <c r="I164" s="21"/>
    </row>
    <row r="165" spans="1:9" s="85" customFormat="1" ht="18" customHeight="1">
      <c r="A165" s="126"/>
      <c r="B165" s="127"/>
      <c r="C165" s="131">
        <v>4300</v>
      </c>
      <c r="D165" s="31" t="s">
        <v>25</v>
      </c>
      <c r="E165" s="129">
        <v>42756</v>
      </c>
      <c r="F165" s="129">
        <v>32529.04</v>
      </c>
      <c r="G165" s="130"/>
      <c r="H165" s="21"/>
      <c r="I165" s="21"/>
    </row>
    <row r="166" spans="1:9" s="85" customFormat="1" ht="18" customHeight="1">
      <c r="A166" s="126"/>
      <c r="B166" s="127"/>
      <c r="C166" s="134">
        <v>4350</v>
      </c>
      <c r="D166" s="34" t="s">
        <v>56</v>
      </c>
      <c r="E166" s="129">
        <v>5830</v>
      </c>
      <c r="F166" s="129">
        <v>1653.18</v>
      </c>
      <c r="G166" s="130"/>
      <c r="H166" s="21"/>
      <c r="I166" s="21"/>
    </row>
    <row r="167" spans="1:9" s="85" customFormat="1" ht="33" customHeight="1">
      <c r="A167" s="126"/>
      <c r="B167" s="127"/>
      <c r="C167" s="82">
        <v>4370</v>
      </c>
      <c r="D167" s="135" t="s">
        <v>89</v>
      </c>
      <c r="E167" s="136">
        <v>9780</v>
      </c>
      <c r="F167" s="136">
        <v>2866.55</v>
      </c>
      <c r="G167" s="130"/>
      <c r="H167" s="21"/>
      <c r="I167" s="21"/>
    </row>
    <row r="168" spans="1:9" s="85" customFormat="1" ht="23.25" customHeight="1">
      <c r="A168" s="126"/>
      <c r="B168" s="127"/>
      <c r="C168" s="134">
        <v>4390</v>
      </c>
      <c r="D168" s="34" t="s">
        <v>90</v>
      </c>
      <c r="E168" s="129">
        <v>500</v>
      </c>
      <c r="F168" s="137">
        <v>0</v>
      </c>
      <c r="G168" s="130"/>
      <c r="H168" s="21"/>
      <c r="I168" s="21"/>
    </row>
    <row r="169" spans="1:9" s="85" customFormat="1" ht="18" customHeight="1">
      <c r="A169" s="126"/>
      <c r="B169" s="127"/>
      <c r="C169" s="131">
        <v>4410</v>
      </c>
      <c r="D169" s="31" t="s">
        <v>52</v>
      </c>
      <c r="E169" s="129">
        <v>12230</v>
      </c>
      <c r="F169" s="129">
        <v>6381.81</v>
      </c>
      <c r="G169" s="130"/>
      <c r="H169" s="21"/>
      <c r="I169" s="21"/>
    </row>
    <row r="170" spans="1:9" s="85" customFormat="1" ht="18" customHeight="1">
      <c r="A170" s="126"/>
      <c r="B170" s="127"/>
      <c r="C170" s="134">
        <v>4430</v>
      </c>
      <c r="D170" s="34" t="s">
        <v>26</v>
      </c>
      <c r="E170" s="129">
        <v>6610</v>
      </c>
      <c r="F170" s="129">
        <v>1743</v>
      </c>
      <c r="G170" s="130"/>
      <c r="H170" s="21"/>
      <c r="I170" s="21"/>
    </row>
    <row r="171" spans="1:9" s="85" customFormat="1" ht="18" customHeight="1">
      <c r="A171" s="126"/>
      <c r="B171" s="127"/>
      <c r="C171" s="134">
        <v>4440</v>
      </c>
      <c r="D171" s="34" t="s">
        <v>59</v>
      </c>
      <c r="E171" s="129">
        <v>180949</v>
      </c>
      <c r="F171" s="129">
        <v>141711</v>
      </c>
      <c r="G171" s="130"/>
      <c r="H171" s="21"/>
      <c r="I171" s="21"/>
    </row>
    <row r="172" spans="1:9" s="85" customFormat="1" ht="25.5" customHeight="1">
      <c r="A172" s="126"/>
      <c r="B172" s="127"/>
      <c r="C172" s="134">
        <v>4700</v>
      </c>
      <c r="D172" s="34" t="s">
        <v>60</v>
      </c>
      <c r="E172" s="129">
        <v>4202</v>
      </c>
      <c r="F172" s="129">
        <v>2610</v>
      </c>
      <c r="G172" s="130"/>
      <c r="H172" s="21"/>
      <c r="I172" s="21"/>
    </row>
    <row r="173" spans="1:9" s="85" customFormat="1" ht="24" customHeight="1">
      <c r="A173" s="126"/>
      <c r="B173" s="127"/>
      <c r="C173" s="134">
        <v>4740</v>
      </c>
      <c r="D173" s="34" t="s">
        <v>27</v>
      </c>
      <c r="E173" s="129">
        <v>6870</v>
      </c>
      <c r="F173" s="129">
        <v>220.08</v>
      </c>
      <c r="G173" s="130"/>
      <c r="H173" s="21"/>
      <c r="I173" s="21"/>
    </row>
    <row r="174" spans="1:9" s="85" customFormat="1" ht="22.5" customHeight="1">
      <c r="A174" s="126"/>
      <c r="B174" s="127"/>
      <c r="C174" s="134">
        <v>4750</v>
      </c>
      <c r="D174" s="34" t="s">
        <v>61</v>
      </c>
      <c r="E174" s="129">
        <v>26810</v>
      </c>
      <c r="F174" s="129">
        <v>8582.65</v>
      </c>
      <c r="G174" s="130"/>
      <c r="H174" s="21"/>
      <c r="I174" s="21"/>
    </row>
    <row r="175" spans="1:9" ht="15" customHeight="1">
      <c r="A175" s="126"/>
      <c r="B175" s="70">
        <v>80103</v>
      </c>
      <c r="C175" s="17"/>
      <c r="D175" s="18" t="s">
        <v>91</v>
      </c>
      <c r="E175" s="19">
        <f>SUM(E176:E194)</f>
        <v>471654</v>
      </c>
      <c r="F175" s="19">
        <f>SUM(F176:F194)</f>
        <v>228784.59000000005</v>
      </c>
      <c r="G175" s="20">
        <f>(F175/E175)*100%</f>
        <v>0.48506869442430267</v>
      </c>
      <c r="I175" s="2"/>
    </row>
    <row r="176" spans="1:9" ht="52.5" customHeight="1">
      <c r="A176" s="126"/>
      <c r="B176" s="138"/>
      <c r="C176" s="101">
        <v>2900</v>
      </c>
      <c r="D176" s="24" t="s">
        <v>92</v>
      </c>
      <c r="E176" s="25">
        <v>84000</v>
      </c>
      <c r="F176" s="25">
        <v>45230.76</v>
      </c>
      <c r="G176" s="26"/>
      <c r="I176" s="2"/>
    </row>
    <row r="177" spans="1:9" ht="15" customHeight="1">
      <c r="A177" s="126"/>
      <c r="B177" s="138"/>
      <c r="C177" s="139">
        <v>3020</v>
      </c>
      <c r="D177" s="31" t="s">
        <v>88</v>
      </c>
      <c r="E177" s="140">
        <v>22524</v>
      </c>
      <c r="F177" s="140">
        <v>10129.8</v>
      </c>
      <c r="G177" s="26"/>
      <c r="I177" s="2"/>
    </row>
    <row r="178" spans="1:9" ht="15" customHeight="1">
      <c r="A178" s="126"/>
      <c r="B178" s="138"/>
      <c r="C178" s="141">
        <v>4010</v>
      </c>
      <c r="D178" s="31" t="s">
        <v>47</v>
      </c>
      <c r="E178" s="142">
        <v>235786</v>
      </c>
      <c r="F178" s="32">
        <v>103525.58</v>
      </c>
      <c r="G178" s="26"/>
      <c r="I178" s="2"/>
    </row>
    <row r="179" spans="1:9" ht="15" customHeight="1">
      <c r="A179" s="126"/>
      <c r="B179" s="138"/>
      <c r="C179" s="141">
        <v>4040</v>
      </c>
      <c r="D179" s="31" t="s">
        <v>48</v>
      </c>
      <c r="E179" s="32">
        <v>16702</v>
      </c>
      <c r="F179" s="32">
        <v>16142.88</v>
      </c>
      <c r="G179" s="26"/>
      <c r="I179" s="2"/>
    </row>
    <row r="180" spans="1:9" ht="15" customHeight="1">
      <c r="A180" s="126"/>
      <c r="B180" s="138"/>
      <c r="C180" s="141">
        <v>4110</v>
      </c>
      <c r="D180" s="31" t="s">
        <v>49</v>
      </c>
      <c r="E180" s="32">
        <v>40292</v>
      </c>
      <c r="F180" s="32">
        <v>19134.48</v>
      </c>
      <c r="G180" s="26"/>
      <c r="I180" s="2"/>
    </row>
    <row r="181" spans="1:9" ht="15" customHeight="1">
      <c r="A181" s="126"/>
      <c r="B181" s="138"/>
      <c r="C181" s="141">
        <v>4120</v>
      </c>
      <c r="D181" s="31" t="s">
        <v>24</v>
      </c>
      <c r="E181" s="142">
        <v>6660</v>
      </c>
      <c r="F181" s="32">
        <v>2615.95</v>
      </c>
      <c r="G181" s="26"/>
      <c r="I181" s="2"/>
    </row>
    <row r="182" spans="1:9" ht="15" customHeight="1">
      <c r="A182" s="126"/>
      <c r="B182" s="138"/>
      <c r="C182" s="141">
        <v>4210</v>
      </c>
      <c r="D182" s="31" t="s">
        <v>30</v>
      </c>
      <c r="E182" s="32">
        <v>20760</v>
      </c>
      <c r="F182" s="32">
        <v>6891.9</v>
      </c>
      <c r="G182" s="26"/>
      <c r="I182" s="2"/>
    </row>
    <row r="183" spans="1:9" ht="15" customHeight="1">
      <c r="A183" s="126"/>
      <c r="B183" s="138"/>
      <c r="C183" s="141">
        <v>4240</v>
      </c>
      <c r="D183" s="31" t="s">
        <v>54</v>
      </c>
      <c r="E183" s="32">
        <v>3060</v>
      </c>
      <c r="F183" s="32">
        <v>977.04</v>
      </c>
      <c r="G183" s="26"/>
      <c r="I183" s="2"/>
    </row>
    <row r="184" spans="1:9" ht="15" customHeight="1">
      <c r="A184" s="126"/>
      <c r="B184" s="138"/>
      <c r="C184" s="141">
        <v>4260</v>
      </c>
      <c r="D184" s="31" t="s">
        <v>40</v>
      </c>
      <c r="E184" s="142">
        <v>11940</v>
      </c>
      <c r="F184" s="32">
        <v>9103.6</v>
      </c>
      <c r="G184" s="26"/>
      <c r="I184" s="2"/>
    </row>
    <row r="185" spans="1:9" ht="15" customHeight="1">
      <c r="A185" s="126"/>
      <c r="B185" s="138"/>
      <c r="C185" s="141">
        <v>4270</v>
      </c>
      <c r="D185" s="31" t="s">
        <v>35</v>
      </c>
      <c r="E185" s="32">
        <v>9740</v>
      </c>
      <c r="F185" s="32">
        <v>3045</v>
      </c>
      <c r="G185" s="26"/>
      <c r="I185" s="2"/>
    </row>
    <row r="186" spans="1:9" ht="15" customHeight="1">
      <c r="A186" s="126"/>
      <c r="B186" s="138"/>
      <c r="C186" s="141">
        <v>4280</v>
      </c>
      <c r="D186" s="31" t="s">
        <v>55</v>
      </c>
      <c r="E186" s="32">
        <v>300</v>
      </c>
      <c r="F186" s="32">
        <v>0</v>
      </c>
      <c r="G186" s="26"/>
      <c r="I186" s="2"/>
    </row>
    <row r="187" spans="1:9" ht="15" customHeight="1">
      <c r="A187" s="126"/>
      <c r="B187" s="138"/>
      <c r="C187" s="141">
        <v>4300</v>
      </c>
      <c r="D187" s="31" t="s">
        <v>25</v>
      </c>
      <c r="E187" s="32">
        <v>2740</v>
      </c>
      <c r="F187" s="32">
        <v>2035.4</v>
      </c>
      <c r="G187" s="26"/>
      <c r="I187" s="2"/>
    </row>
    <row r="188" spans="1:9" s="85" customFormat="1" ht="25.5" customHeight="1">
      <c r="A188" s="126"/>
      <c r="B188" s="138"/>
      <c r="C188" s="141">
        <v>4350</v>
      </c>
      <c r="D188" s="31" t="s">
        <v>56</v>
      </c>
      <c r="E188" s="32">
        <v>370</v>
      </c>
      <c r="F188" s="32">
        <v>0</v>
      </c>
      <c r="G188" s="26"/>
      <c r="H188" s="84"/>
      <c r="I188" s="84"/>
    </row>
    <row r="189" spans="1:9" ht="36.75" customHeight="1">
      <c r="A189" s="126"/>
      <c r="B189" s="138"/>
      <c r="C189" s="143">
        <v>4370</v>
      </c>
      <c r="D189" s="135" t="s">
        <v>89</v>
      </c>
      <c r="E189" s="83">
        <v>750</v>
      </c>
      <c r="F189" s="83">
        <v>238</v>
      </c>
      <c r="G189" s="26"/>
      <c r="I189" s="2"/>
    </row>
    <row r="190" spans="1:9" ht="24.75" customHeight="1">
      <c r="A190" s="126"/>
      <c r="B190" s="138"/>
      <c r="C190" s="144">
        <v>4410</v>
      </c>
      <c r="D190" s="135" t="s">
        <v>52</v>
      </c>
      <c r="E190" s="142">
        <v>520</v>
      </c>
      <c r="F190" s="32">
        <v>119.2</v>
      </c>
      <c r="G190" s="26"/>
      <c r="I190" s="2"/>
    </row>
    <row r="191" spans="1:9" ht="24.75" customHeight="1">
      <c r="A191" s="126"/>
      <c r="B191" s="138"/>
      <c r="C191" s="144">
        <v>4430</v>
      </c>
      <c r="D191" s="135" t="s">
        <v>26</v>
      </c>
      <c r="E191" s="142">
        <v>520</v>
      </c>
      <c r="F191" s="32">
        <v>0</v>
      </c>
      <c r="G191" s="26"/>
      <c r="I191" s="2"/>
    </row>
    <row r="192" spans="1:9" ht="24.75" customHeight="1">
      <c r="A192" s="126"/>
      <c r="B192" s="138"/>
      <c r="C192" s="144">
        <v>4440</v>
      </c>
      <c r="D192" s="135" t="s">
        <v>59</v>
      </c>
      <c r="E192" s="142">
        <v>12720</v>
      </c>
      <c r="F192" s="32">
        <v>9525</v>
      </c>
      <c r="G192" s="26"/>
      <c r="I192" s="2"/>
    </row>
    <row r="193" spans="1:9" ht="24.75" customHeight="1">
      <c r="A193" s="126"/>
      <c r="B193" s="138"/>
      <c r="C193" s="144">
        <v>4740</v>
      </c>
      <c r="D193" s="135" t="s">
        <v>27</v>
      </c>
      <c r="E193" s="142">
        <v>1240</v>
      </c>
      <c r="F193" s="32">
        <v>0</v>
      </c>
      <c r="G193" s="26"/>
      <c r="I193" s="2"/>
    </row>
    <row r="194" spans="1:9" ht="28.5" customHeight="1">
      <c r="A194" s="126"/>
      <c r="B194" s="138"/>
      <c r="C194" s="144">
        <v>4750</v>
      </c>
      <c r="D194" s="135" t="s">
        <v>61</v>
      </c>
      <c r="E194" s="142">
        <v>1030</v>
      </c>
      <c r="F194" s="32">
        <v>70</v>
      </c>
      <c r="G194" s="26"/>
      <c r="H194" s="21"/>
      <c r="I194" s="21"/>
    </row>
    <row r="195" spans="1:9" ht="28.5" customHeight="1">
      <c r="A195" s="126"/>
      <c r="B195" s="145">
        <v>80104</v>
      </c>
      <c r="C195" s="146"/>
      <c r="D195" s="18" t="s">
        <v>93</v>
      </c>
      <c r="E195" s="19">
        <f>SUM(E196:E217)</f>
        <v>1392483</v>
      </c>
      <c r="F195" s="19">
        <f>SUM(F196:F217)</f>
        <v>699891.7399999999</v>
      </c>
      <c r="G195" s="20">
        <f>(F195/E195)*1</f>
        <v>0.502621389273693</v>
      </c>
      <c r="I195" s="2"/>
    </row>
    <row r="196" spans="1:9" s="42" customFormat="1" ht="43.5" customHeight="1">
      <c r="A196" s="126"/>
      <c r="B196" s="147"/>
      <c r="C196" s="148">
        <v>2310</v>
      </c>
      <c r="D196" s="24" t="s">
        <v>94</v>
      </c>
      <c r="E196" s="25">
        <v>10000</v>
      </c>
      <c r="F196" s="25">
        <v>3940</v>
      </c>
      <c r="G196" s="26"/>
      <c r="H196" s="41"/>
      <c r="I196" s="41"/>
    </row>
    <row r="197" spans="1:9" ht="21" customHeight="1">
      <c r="A197" s="126"/>
      <c r="B197" s="147"/>
      <c r="C197" s="141">
        <v>3020</v>
      </c>
      <c r="D197" s="135" t="s">
        <v>88</v>
      </c>
      <c r="E197" s="142">
        <v>53870</v>
      </c>
      <c r="F197" s="32">
        <v>24615.3</v>
      </c>
      <c r="G197" s="26"/>
      <c r="I197" s="2"/>
    </row>
    <row r="198" spans="1:9" ht="15" customHeight="1">
      <c r="A198" s="126"/>
      <c r="B198" s="126"/>
      <c r="C198" s="141">
        <v>4010</v>
      </c>
      <c r="D198" s="31" t="s">
        <v>47</v>
      </c>
      <c r="E198" s="32">
        <v>771837</v>
      </c>
      <c r="F198" s="32">
        <v>364368.81</v>
      </c>
      <c r="G198" s="26"/>
      <c r="I198" s="2"/>
    </row>
    <row r="199" spans="1:9" ht="15" customHeight="1">
      <c r="A199" s="126"/>
      <c r="B199" s="126"/>
      <c r="C199" s="141">
        <v>4040</v>
      </c>
      <c r="D199" s="31" t="s">
        <v>48</v>
      </c>
      <c r="E199" s="32">
        <v>54548</v>
      </c>
      <c r="F199" s="32">
        <v>53544.1</v>
      </c>
      <c r="G199" s="26"/>
      <c r="I199" s="2"/>
    </row>
    <row r="200" spans="1:9" ht="15" customHeight="1">
      <c r="A200" s="126"/>
      <c r="B200" s="126"/>
      <c r="C200" s="141">
        <v>4110</v>
      </c>
      <c r="D200" s="31" t="s">
        <v>49</v>
      </c>
      <c r="E200" s="142">
        <v>143054</v>
      </c>
      <c r="F200" s="32">
        <v>66300.16</v>
      </c>
      <c r="G200" s="26"/>
      <c r="I200" s="2"/>
    </row>
    <row r="201" spans="1:9" ht="15" customHeight="1">
      <c r="A201" s="126"/>
      <c r="B201" s="126"/>
      <c r="C201" s="141">
        <v>4120</v>
      </c>
      <c r="D201" s="31" t="s">
        <v>24</v>
      </c>
      <c r="E201" s="32">
        <v>22605</v>
      </c>
      <c r="F201" s="32">
        <v>10490.1</v>
      </c>
      <c r="G201" s="26"/>
      <c r="I201" s="2"/>
    </row>
    <row r="202" spans="1:9" ht="15" customHeight="1">
      <c r="A202" s="126"/>
      <c r="B202" s="126"/>
      <c r="C202" s="141">
        <v>4210</v>
      </c>
      <c r="D202" s="31" t="s">
        <v>30</v>
      </c>
      <c r="E202" s="32">
        <v>72050</v>
      </c>
      <c r="F202" s="32">
        <v>43627.84</v>
      </c>
      <c r="G202" s="26"/>
      <c r="I202" s="2"/>
    </row>
    <row r="203" spans="1:9" ht="21" customHeight="1">
      <c r="A203" s="126"/>
      <c r="B203" s="126"/>
      <c r="C203" s="141">
        <v>4220</v>
      </c>
      <c r="D203" s="31" t="s">
        <v>95</v>
      </c>
      <c r="E203" s="32">
        <v>69400</v>
      </c>
      <c r="F203" s="32">
        <v>32908.54</v>
      </c>
      <c r="G203" s="26"/>
      <c r="I203" s="2"/>
    </row>
    <row r="204" spans="1:9" s="85" customFormat="1" ht="24.75" customHeight="1">
      <c r="A204" s="126"/>
      <c r="B204" s="147"/>
      <c r="C204" s="141">
        <v>4240</v>
      </c>
      <c r="D204" s="31" t="s">
        <v>54</v>
      </c>
      <c r="E204" s="142">
        <v>12660</v>
      </c>
      <c r="F204" s="32">
        <v>8152.23</v>
      </c>
      <c r="G204" s="26"/>
      <c r="H204" s="84"/>
      <c r="I204" s="84"/>
    </row>
    <row r="205" spans="1:9" ht="15" customHeight="1">
      <c r="A205" s="126"/>
      <c r="B205" s="126"/>
      <c r="C205" s="141">
        <v>4260</v>
      </c>
      <c r="D205" s="31" t="s">
        <v>40</v>
      </c>
      <c r="E205" s="32">
        <v>30000</v>
      </c>
      <c r="F205" s="32">
        <v>17044.88</v>
      </c>
      <c r="G205" s="26"/>
      <c r="I205" s="2"/>
    </row>
    <row r="206" spans="1:9" ht="15" customHeight="1">
      <c r="A206" s="126"/>
      <c r="B206" s="126"/>
      <c r="C206" s="141">
        <v>4270</v>
      </c>
      <c r="D206" s="31" t="s">
        <v>35</v>
      </c>
      <c r="E206" s="32">
        <v>54870</v>
      </c>
      <c r="F206" s="32">
        <v>17045.6</v>
      </c>
      <c r="G206" s="26"/>
      <c r="I206" s="2"/>
    </row>
    <row r="207" spans="1:9" ht="15" customHeight="1">
      <c r="A207" s="126"/>
      <c r="B207" s="126"/>
      <c r="C207" s="141">
        <v>4280</v>
      </c>
      <c r="D207" s="31" t="s">
        <v>55</v>
      </c>
      <c r="E207" s="32">
        <v>1300</v>
      </c>
      <c r="F207" s="32">
        <v>75</v>
      </c>
      <c r="G207" s="26"/>
      <c r="I207" s="2"/>
    </row>
    <row r="208" spans="1:9" ht="19.5" customHeight="1">
      <c r="A208" s="126"/>
      <c r="B208" s="147"/>
      <c r="C208" s="141">
        <v>4300</v>
      </c>
      <c r="D208" s="31" t="s">
        <v>25</v>
      </c>
      <c r="E208" s="32">
        <v>19100</v>
      </c>
      <c r="F208" s="32">
        <v>8414.87</v>
      </c>
      <c r="G208" s="26"/>
      <c r="I208" s="2"/>
    </row>
    <row r="209" spans="1:9" ht="21" customHeight="1">
      <c r="A209" s="126"/>
      <c r="B209" s="147"/>
      <c r="C209" s="141">
        <v>4350</v>
      </c>
      <c r="D209" s="31" t="s">
        <v>56</v>
      </c>
      <c r="E209" s="32">
        <v>1560</v>
      </c>
      <c r="F209" s="32">
        <v>677.33</v>
      </c>
      <c r="G209" s="26"/>
      <c r="I209" s="2"/>
    </row>
    <row r="210" spans="1:9" ht="35.25" customHeight="1">
      <c r="A210" s="126"/>
      <c r="B210" s="147"/>
      <c r="C210" s="149">
        <v>4370</v>
      </c>
      <c r="D210" s="135" t="s">
        <v>89</v>
      </c>
      <c r="E210" s="83">
        <v>5860</v>
      </c>
      <c r="F210" s="83">
        <v>2159.34</v>
      </c>
      <c r="G210" s="26"/>
      <c r="H210" s="21"/>
      <c r="I210" s="21"/>
    </row>
    <row r="211" spans="1:9" ht="31.5" customHeight="1">
      <c r="A211" s="126"/>
      <c r="B211" s="147"/>
      <c r="C211" s="149">
        <v>4390</v>
      </c>
      <c r="D211" s="34" t="s">
        <v>96</v>
      </c>
      <c r="E211" s="83">
        <v>1510</v>
      </c>
      <c r="F211" s="83">
        <v>0</v>
      </c>
      <c r="G211" s="26"/>
      <c r="H211"/>
      <c r="I211"/>
    </row>
    <row r="212" spans="1:9" ht="14.25" customHeight="1">
      <c r="A212" s="126"/>
      <c r="B212" s="147"/>
      <c r="C212" s="141">
        <v>4410</v>
      </c>
      <c r="D212" s="31" t="s">
        <v>52</v>
      </c>
      <c r="E212" s="32">
        <v>3760</v>
      </c>
      <c r="F212" s="32">
        <v>1356.39</v>
      </c>
      <c r="G212" s="26"/>
      <c r="I212" s="2"/>
    </row>
    <row r="213" spans="1:9" ht="25.5" customHeight="1">
      <c r="A213" s="126"/>
      <c r="B213" s="147"/>
      <c r="C213" s="141">
        <v>4430</v>
      </c>
      <c r="D213" s="31" t="s">
        <v>97</v>
      </c>
      <c r="E213" s="32">
        <v>2890</v>
      </c>
      <c r="F213" s="32">
        <v>861.1</v>
      </c>
      <c r="G213" s="26"/>
      <c r="I213" s="2"/>
    </row>
    <row r="214" spans="1:9" ht="15" customHeight="1">
      <c r="A214" s="126"/>
      <c r="B214" s="147"/>
      <c r="C214" s="141">
        <v>4440</v>
      </c>
      <c r="D214" s="31" t="s">
        <v>98</v>
      </c>
      <c r="E214" s="32">
        <v>55219</v>
      </c>
      <c r="F214" s="32">
        <v>42413</v>
      </c>
      <c r="G214" s="26"/>
      <c r="I214" s="2"/>
    </row>
    <row r="215" spans="1:9" ht="27.75" customHeight="1">
      <c r="A215" s="126"/>
      <c r="B215" s="147"/>
      <c r="C215" s="149">
        <v>4700</v>
      </c>
      <c r="D215" s="34" t="s">
        <v>60</v>
      </c>
      <c r="E215" s="83">
        <v>980</v>
      </c>
      <c r="F215" s="83">
        <v>198</v>
      </c>
      <c r="G215" s="26"/>
      <c r="H215" s="21"/>
      <c r="I215" s="21"/>
    </row>
    <row r="216" spans="1:9" ht="27" customHeight="1">
      <c r="A216" s="126"/>
      <c r="B216" s="147"/>
      <c r="C216" s="149">
        <v>4740</v>
      </c>
      <c r="D216" s="34" t="s">
        <v>27</v>
      </c>
      <c r="E216" s="83">
        <v>2060</v>
      </c>
      <c r="F216" s="83">
        <v>182.48</v>
      </c>
      <c r="G216" s="26"/>
      <c r="H216" s="21"/>
      <c r="I216" s="21"/>
    </row>
    <row r="217" spans="1:9" ht="26.25" customHeight="1">
      <c r="A217" s="126"/>
      <c r="B217" s="147"/>
      <c r="C217" s="149">
        <v>4750</v>
      </c>
      <c r="D217" s="34" t="s">
        <v>61</v>
      </c>
      <c r="E217" s="83">
        <v>3350</v>
      </c>
      <c r="F217" s="83">
        <v>1516.67</v>
      </c>
      <c r="G217" s="26"/>
      <c r="H217" s="21"/>
      <c r="I217" s="21"/>
    </row>
    <row r="218" spans="1:9" ht="14.25" customHeight="1">
      <c r="A218" s="126"/>
      <c r="B218" s="145">
        <v>80110</v>
      </c>
      <c r="C218" s="146"/>
      <c r="D218" s="18" t="s">
        <v>99</v>
      </c>
      <c r="E218" s="19">
        <f>SUM(E219:E241)</f>
        <v>3390078</v>
      </c>
      <c r="F218" s="19">
        <f>SUM(F219:F241)</f>
        <v>1702331.5999999996</v>
      </c>
      <c r="G218" s="20">
        <f>(F218/E218)*1</f>
        <v>0.5021511599438124</v>
      </c>
      <c r="I218" s="2"/>
    </row>
    <row r="219" spans="1:9" s="42" customFormat="1" ht="46.5" customHeight="1">
      <c r="A219" s="126"/>
      <c r="B219" s="147"/>
      <c r="C219" s="148">
        <v>2900</v>
      </c>
      <c r="D219" s="24" t="s">
        <v>92</v>
      </c>
      <c r="E219" s="25">
        <v>140000</v>
      </c>
      <c r="F219" s="25">
        <v>75384.62</v>
      </c>
      <c r="G219" s="26"/>
      <c r="H219" s="41"/>
      <c r="I219" s="41"/>
    </row>
    <row r="220" spans="1:9" ht="15" customHeight="1">
      <c r="A220" s="126"/>
      <c r="B220" s="126"/>
      <c r="C220" s="141">
        <v>3020</v>
      </c>
      <c r="D220" s="97" t="s">
        <v>88</v>
      </c>
      <c r="E220" s="142">
        <v>152247</v>
      </c>
      <c r="F220" s="32">
        <v>71580.35</v>
      </c>
      <c r="G220" s="26"/>
      <c r="I220" s="2"/>
    </row>
    <row r="221" spans="1:9" ht="15" customHeight="1">
      <c r="A221" s="126"/>
      <c r="B221" s="126"/>
      <c r="C221" s="141">
        <v>3240</v>
      </c>
      <c r="D221" s="97" t="s">
        <v>100</v>
      </c>
      <c r="E221" s="142">
        <v>728</v>
      </c>
      <c r="F221" s="32">
        <v>540</v>
      </c>
      <c r="G221" s="26"/>
      <c r="I221" s="2"/>
    </row>
    <row r="222" spans="1:9" ht="15" customHeight="1">
      <c r="A222" s="126"/>
      <c r="B222" s="126"/>
      <c r="C222" s="141">
        <v>4010</v>
      </c>
      <c r="D222" s="31" t="s">
        <v>47</v>
      </c>
      <c r="E222" s="32">
        <v>1996257</v>
      </c>
      <c r="F222" s="32">
        <v>936683.82</v>
      </c>
      <c r="G222" s="26"/>
      <c r="I222" s="2"/>
    </row>
    <row r="223" spans="1:9" ht="15" customHeight="1">
      <c r="A223" s="126"/>
      <c r="B223" s="126"/>
      <c r="C223" s="141">
        <v>4040</v>
      </c>
      <c r="D223" s="31" t="s">
        <v>48</v>
      </c>
      <c r="E223" s="142">
        <v>147247</v>
      </c>
      <c r="F223" s="32">
        <v>146626.38</v>
      </c>
      <c r="G223" s="26"/>
      <c r="I223" s="2"/>
    </row>
    <row r="224" spans="1:9" ht="15" customHeight="1">
      <c r="A224" s="126"/>
      <c r="B224" s="126"/>
      <c r="C224" s="141">
        <v>4110</v>
      </c>
      <c r="D224" s="31" t="s">
        <v>49</v>
      </c>
      <c r="E224" s="32">
        <v>348000</v>
      </c>
      <c r="F224" s="32">
        <v>172092.4</v>
      </c>
      <c r="G224" s="26"/>
      <c r="I224" s="2"/>
    </row>
    <row r="225" spans="1:9" ht="15" customHeight="1">
      <c r="A225" s="126"/>
      <c r="B225" s="126"/>
      <c r="C225" s="141">
        <v>4120</v>
      </c>
      <c r="D225" s="31" t="s">
        <v>101</v>
      </c>
      <c r="E225" s="32">
        <v>56000</v>
      </c>
      <c r="F225" s="32">
        <v>27780.1</v>
      </c>
      <c r="G225" s="26"/>
      <c r="I225" s="2"/>
    </row>
    <row r="226" spans="1:9" ht="15" customHeight="1">
      <c r="A226" s="126"/>
      <c r="B226" s="126"/>
      <c r="C226" s="141">
        <v>4170</v>
      </c>
      <c r="D226" s="31" t="s">
        <v>63</v>
      </c>
      <c r="E226" s="32">
        <v>2440</v>
      </c>
      <c r="F226" s="32">
        <v>1880</v>
      </c>
      <c r="G226" s="26"/>
      <c r="I226" s="2"/>
    </row>
    <row r="227" spans="1:9" ht="15" customHeight="1">
      <c r="A227" s="126"/>
      <c r="B227" s="126"/>
      <c r="C227" s="141">
        <v>4210</v>
      </c>
      <c r="D227" s="31" t="s">
        <v>30</v>
      </c>
      <c r="E227" s="32">
        <v>65000</v>
      </c>
      <c r="F227" s="32">
        <v>24080.33</v>
      </c>
      <c r="G227" s="26"/>
      <c r="I227" s="2"/>
    </row>
    <row r="228" spans="1:9" ht="15" customHeight="1">
      <c r="A228" s="126"/>
      <c r="B228" s="126"/>
      <c r="C228" s="141">
        <v>4240</v>
      </c>
      <c r="D228" s="31" t="s">
        <v>54</v>
      </c>
      <c r="E228" s="32">
        <v>45000</v>
      </c>
      <c r="F228" s="32">
        <v>19876.49</v>
      </c>
      <c r="G228" s="26"/>
      <c r="I228" s="2"/>
    </row>
    <row r="229" spans="1:9" ht="15" customHeight="1">
      <c r="A229" s="126"/>
      <c r="B229" s="126"/>
      <c r="C229" s="141">
        <v>4260</v>
      </c>
      <c r="D229" s="31" t="s">
        <v>40</v>
      </c>
      <c r="E229" s="32">
        <v>148600</v>
      </c>
      <c r="F229" s="32">
        <v>64360.69</v>
      </c>
      <c r="G229" s="26"/>
      <c r="I229" s="2"/>
    </row>
    <row r="230" spans="1:9" ht="15" customHeight="1">
      <c r="A230" s="126"/>
      <c r="B230" s="126"/>
      <c r="C230" s="141">
        <v>4270</v>
      </c>
      <c r="D230" s="31" t="s">
        <v>35</v>
      </c>
      <c r="E230" s="32">
        <v>85000</v>
      </c>
      <c r="F230" s="32">
        <v>23360.41</v>
      </c>
      <c r="G230" s="26"/>
      <c r="I230" s="2"/>
    </row>
    <row r="231" spans="1:9" ht="15" customHeight="1">
      <c r="A231" s="126"/>
      <c r="B231" s="126"/>
      <c r="C231" s="141">
        <v>4280</v>
      </c>
      <c r="D231" s="31" t="s">
        <v>55</v>
      </c>
      <c r="E231" s="32">
        <v>3600</v>
      </c>
      <c r="F231" s="32">
        <v>0</v>
      </c>
      <c r="G231" s="26"/>
      <c r="I231" s="2"/>
    </row>
    <row r="232" spans="1:9" ht="15" customHeight="1">
      <c r="A232" s="126"/>
      <c r="B232" s="126"/>
      <c r="C232" s="141">
        <v>4300</v>
      </c>
      <c r="D232" s="31" t="s">
        <v>25</v>
      </c>
      <c r="E232" s="32">
        <v>30000</v>
      </c>
      <c r="F232" s="32">
        <v>15848.4</v>
      </c>
      <c r="G232" s="26"/>
      <c r="I232" s="2"/>
    </row>
    <row r="233" spans="1:9" ht="27" customHeight="1">
      <c r="A233" s="126"/>
      <c r="B233" s="147"/>
      <c r="C233" s="141">
        <v>4350</v>
      </c>
      <c r="D233" s="31" t="s">
        <v>56</v>
      </c>
      <c r="E233" s="32">
        <v>4630</v>
      </c>
      <c r="F233" s="32">
        <v>522.3</v>
      </c>
      <c r="G233" s="26"/>
      <c r="I233" s="2"/>
    </row>
    <row r="234" spans="1:9" ht="36.75" customHeight="1">
      <c r="A234" s="126"/>
      <c r="B234" s="126"/>
      <c r="C234" s="149">
        <v>4370</v>
      </c>
      <c r="D234" s="135" t="s">
        <v>89</v>
      </c>
      <c r="E234" s="83">
        <v>4800</v>
      </c>
      <c r="F234" s="83">
        <v>1507.72</v>
      </c>
      <c r="G234" s="26"/>
      <c r="I234" s="2"/>
    </row>
    <row r="235" spans="1:9" ht="27" customHeight="1">
      <c r="A235" s="126"/>
      <c r="B235" s="126"/>
      <c r="C235" s="149">
        <v>4390</v>
      </c>
      <c r="D235" s="34" t="s">
        <v>96</v>
      </c>
      <c r="E235" s="150">
        <v>1000</v>
      </c>
      <c r="F235" s="83">
        <v>0</v>
      </c>
      <c r="G235" s="26"/>
      <c r="I235" s="2"/>
    </row>
    <row r="236" spans="1:9" ht="15.75" customHeight="1">
      <c r="A236" s="126"/>
      <c r="B236" s="126"/>
      <c r="C236" s="149">
        <v>4410</v>
      </c>
      <c r="D236" s="34" t="s">
        <v>52</v>
      </c>
      <c r="E236" s="150">
        <v>11000</v>
      </c>
      <c r="F236" s="83">
        <v>5986.33</v>
      </c>
      <c r="G236" s="26"/>
      <c r="I236" s="2"/>
    </row>
    <row r="237" spans="1:9" ht="18" customHeight="1">
      <c r="A237" s="126"/>
      <c r="B237" s="126"/>
      <c r="C237" s="149">
        <v>4430</v>
      </c>
      <c r="D237" s="34" t="s">
        <v>26</v>
      </c>
      <c r="E237" s="150">
        <v>5500</v>
      </c>
      <c r="F237" s="83">
        <v>1221</v>
      </c>
      <c r="G237" s="26"/>
      <c r="I237" s="2"/>
    </row>
    <row r="238" spans="1:9" ht="15" customHeight="1">
      <c r="A238" s="126"/>
      <c r="B238" s="126"/>
      <c r="C238" s="149">
        <v>4440</v>
      </c>
      <c r="D238" s="34" t="s">
        <v>59</v>
      </c>
      <c r="E238" s="150">
        <v>119769</v>
      </c>
      <c r="F238" s="83">
        <v>104818</v>
      </c>
      <c r="G238" s="26"/>
      <c r="I238" s="2"/>
    </row>
    <row r="239" spans="1:9" ht="27" customHeight="1">
      <c r="A239" s="126"/>
      <c r="B239" s="126"/>
      <c r="C239" s="149">
        <v>4700</v>
      </c>
      <c r="D239" s="34" t="s">
        <v>102</v>
      </c>
      <c r="E239" s="150">
        <v>2810</v>
      </c>
      <c r="F239" s="83">
        <v>2327</v>
      </c>
      <c r="G239" s="26"/>
      <c r="I239" s="2"/>
    </row>
    <row r="240" spans="1:9" s="85" customFormat="1" ht="21" customHeight="1">
      <c r="A240" s="126"/>
      <c r="B240" s="126"/>
      <c r="C240" s="149">
        <v>4740</v>
      </c>
      <c r="D240" s="34" t="s">
        <v>27</v>
      </c>
      <c r="E240" s="150">
        <v>4400</v>
      </c>
      <c r="F240" s="83">
        <v>523.41</v>
      </c>
      <c r="G240" s="26"/>
      <c r="H240" s="84"/>
      <c r="I240" s="84"/>
    </row>
    <row r="241" spans="1:9" ht="27" customHeight="1">
      <c r="A241" s="126"/>
      <c r="B241" s="147"/>
      <c r="C241" s="151">
        <v>4750</v>
      </c>
      <c r="D241" s="24" t="s">
        <v>61</v>
      </c>
      <c r="E241" s="150">
        <v>16050</v>
      </c>
      <c r="F241" s="83">
        <v>5331.85</v>
      </c>
      <c r="G241" s="26"/>
      <c r="H241" s="21"/>
      <c r="I241" s="21"/>
    </row>
    <row r="242" spans="1:9" ht="15" customHeight="1">
      <c r="A242" s="126"/>
      <c r="B242" s="145">
        <v>80113</v>
      </c>
      <c r="C242" s="146"/>
      <c r="D242" s="18" t="s">
        <v>103</v>
      </c>
      <c r="E242" s="19">
        <f>E243+E244</f>
        <v>390000</v>
      </c>
      <c r="F242" s="19">
        <f>F243+F244</f>
        <v>192658.59</v>
      </c>
      <c r="G242" s="20">
        <f>(F242/E242)*1</f>
        <v>0.4939963846153846</v>
      </c>
      <c r="I242" s="2"/>
    </row>
    <row r="243" spans="1:9" s="42" customFormat="1" ht="47.25" customHeight="1">
      <c r="A243" s="126"/>
      <c r="B243" s="147"/>
      <c r="C243" s="148">
        <v>2900</v>
      </c>
      <c r="D243" s="24" t="s">
        <v>92</v>
      </c>
      <c r="E243" s="25">
        <v>40000</v>
      </c>
      <c r="F243" s="25">
        <v>21538.48</v>
      </c>
      <c r="G243" s="26"/>
      <c r="H243" s="41"/>
      <c r="I243" s="41"/>
    </row>
    <row r="244" spans="1:9" ht="18" customHeight="1">
      <c r="A244" s="126"/>
      <c r="B244" s="126"/>
      <c r="C244" s="141">
        <v>4300</v>
      </c>
      <c r="D244" s="152" t="s">
        <v>25</v>
      </c>
      <c r="E244" s="32">
        <v>350000</v>
      </c>
      <c r="F244" s="32">
        <v>171120.11</v>
      </c>
      <c r="G244" s="26"/>
      <c r="H244" s="21"/>
      <c r="I244" s="21"/>
    </row>
    <row r="245" spans="1:9" ht="15" customHeight="1">
      <c r="A245" s="126"/>
      <c r="B245" s="118">
        <v>80114</v>
      </c>
      <c r="C245" s="153"/>
      <c r="D245" s="35" t="s">
        <v>104</v>
      </c>
      <c r="E245" s="19">
        <f>SUM(E246:E265)</f>
        <v>532061</v>
      </c>
      <c r="F245" s="19">
        <f>SUM(F246:F265)</f>
        <v>211381.71</v>
      </c>
      <c r="G245" s="20">
        <f>(F245/E245)*1</f>
        <v>0.3972884875982265</v>
      </c>
      <c r="I245" s="2"/>
    </row>
    <row r="246" spans="1:9" ht="15" customHeight="1">
      <c r="A246" s="126"/>
      <c r="B246" s="154"/>
      <c r="C246" s="141">
        <v>3020</v>
      </c>
      <c r="D246" s="97" t="s">
        <v>88</v>
      </c>
      <c r="E246" s="32">
        <v>17200</v>
      </c>
      <c r="F246" s="32">
        <v>3400</v>
      </c>
      <c r="G246" s="33"/>
      <c r="I246" s="2"/>
    </row>
    <row r="247" spans="1:9" ht="15" customHeight="1">
      <c r="A247" s="126"/>
      <c r="B247" s="126"/>
      <c r="C247" s="141">
        <v>4010</v>
      </c>
      <c r="D247" s="31" t="s">
        <v>47</v>
      </c>
      <c r="E247" s="32">
        <v>277200</v>
      </c>
      <c r="F247" s="32">
        <v>130172.5</v>
      </c>
      <c r="G247" s="33"/>
      <c r="I247" s="2"/>
    </row>
    <row r="248" spans="1:9" ht="15" customHeight="1">
      <c r="A248" s="126"/>
      <c r="B248" s="126"/>
      <c r="C248" s="141">
        <v>4040</v>
      </c>
      <c r="D248" s="135" t="s">
        <v>48</v>
      </c>
      <c r="E248" s="32">
        <v>21900</v>
      </c>
      <c r="F248" s="32">
        <v>19563.43</v>
      </c>
      <c r="G248" s="33"/>
      <c r="I248" s="2"/>
    </row>
    <row r="249" spans="1:9" ht="15" customHeight="1">
      <c r="A249" s="126"/>
      <c r="B249" s="126"/>
      <c r="C249" s="141">
        <v>4110</v>
      </c>
      <c r="D249" s="135" t="s">
        <v>23</v>
      </c>
      <c r="E249" s="32">
        <v>48408</v>
      </c>
      <c r="F249" s="32">
        <v>23551.51</v>
      </c>
      <c r="G249" s="33"/>
      <c r="I249" s="2"/>
    </row>
    <row r="250" spans="1:9" ht="15" customHeight="1">
      <c r="A250" s="126"/>
      <c r="B250" s="126"/>
      <c r="C250" s="141">
        <v>4120</v>
      </c>
      <c r="D250" s="135" t="s">
        <v>24</v>
      </c>
      <c r="E250" s="32">
        <v>9379</v>
      </c>
      <c r="F250" s="32">
        <v>3444.8</v>
      </c>
      <c r="G250" s="33"/>
      <c r="I250" s="2"/>
    </row>
    <row r="251" spans="1:9" ht="15" customHeight="1">
      <c r="A251" s="126"/>
      <c r="B251" s="126"/>
      <c r="C251" s="141">
        <v>4170</v>
      </c>
      <c r="D251" s="135" t="s">
        <v>105</v>
      </c>
      <c r="E251" s="32">
        <v>52524</v>
      </c>
      <c r="F251" s="32">
        <v>2418</v>
      </c>
      <c r="G251" s="33"/>
      <c r="I251" s="2"/>
    </row>
    <row r="252" spans="1:9" ht="15" customHeight="1">
      <c r="A252" s="126"/>
      <c r="B252" s="126"/>
      <c r="C252" s="141">
        <v>4210</v>
      </c>
      <c r="D252" s="135" t="s">
        <v>30</v>
      </c>
      <c r="E252" s="32">
        <v>10000</v>
      </c>
      <c r="F252" s="32">
        <v>1277.53</v>
      </c>
      <c r="G252" s="33"/>
      <c r="I252" s="2"/>
    </row>
    <row r="253" spans="1:9" ht="15" customHeight="1">
      <c r="A253" s="126"/>
      <c r="B253" s="126"/>
      <c r="C253" s="141">
        <v>4260</v>
      </c>
      <c r="D253" s="135" t="s">
        <v>40</v>
      </c>
      <c r="E253" s="32">
        <v>25000</v>
      </c>
      <c r="F253" s="32">
        <v>8692.49</v>
      </c>
      <c r="G253" s="33"/>
      <c r="I253" s="2"/>
    </row>
    <row r="254" spans="1:9" ht="15" customHeight="1">
      <c r="A254" s="126"/>
      <c r="B254" s="126"/>
      <c r="C254" s="141">
        <v>4270</v>
      </c>
      <c r="D254" s="135" t="s">
        <v>35</v>
      </c>
      <c r="E254" s="32">
        <v>5000</v>
      </c>
      <c r="F254" s="32">
        <v>585.6</v>
      </c>
      <c r="G254" s="33"/>
      <c r="I254" s="2"/>
    </row>
    <row r="255" spans="1:9" ht="15" customHeight="1">
      <c r="A255" s="126"/>
      <c r="B255" s="126"/>
      <c r="C255" s="141">
        <v>4280</v>
      </c>
      <c r="D255" s="135" t="s">
        <v>55</v>
      </c>
      <c r="E255" s="32">
        <v>1000</v>
      </c>
      <c r="F255" s="32">
        <v>210</v>
      </c>
      <c r="G255" s="33"/>
      <c r="I255" s="2"/>
    </row>
    <row r="256" spans="1:9" ht="15" customHeight="1">
      <c r="A256" s="126"/>
      <c r="B256" s="126"/>
      <c r="C256" s="141">
        <v>4300</v>
      </c>
      <c r="D256" s="135" t="s">
        <v>25</v>
      </c>
      <c r="E256" s="32">
        <v>20000</v>
      </c>
      <c r="F256" s="32">
        <v>2839.6</v>
      </c>
      <c r="G256" s="33"/>
      <c r="I256" s="2"/>
    </row>
    <row r="257" spans="1:9" ht="24.75" customHeight="1">
      <c r="A257" s="126"/>
      <c r="B257" s="126"/>
      <c r="C257" s="141">
        <v>4350</v>
      </c>
      <c r="D257" s="135" t="s">
        <v>56</v>
      </c>
      <c r="E257" s="32">
        <v>2400</v>
      </c>
      <c r="F257" s="32">
        <v>381</v>
      </c>
      <c r="G257" s="33"/>
      <c r="I257" s="2"/>
    </row>
    <row r="258" spans="1:9" ht="30" customHeight="1">
      <c r="A258" s="126"/>
      <c r="B258" s="126"/>
      <c r="C258" s="141">
        <v>4360</v>
      </c>
      <c r="D258" s="135" t="s">
        <v>57</v>
      </c>
      <c r="E258" s="32">
        <v>1100</v>
      </c>
      <c r="F258" s="32">
        <v>0</v>
      </c>
      <c r="G258" s="33"/>
      <c r="I258" s="2"/>
    </row>
    <row r="259" spans="1:9" ht="38.25" customHeight="1">
      <c r="A259" s="126"/>
      <c r="B259" s="126"/>
      <c r="C259" s="141">
        <v>4370</v>
      </c>
      <c r="D259" s="135" t="s">
        <v>89</v>
      </c>
      <c r="E259" s="32">
        <v>3600</v>
      </c>
      <c r="F259" s="32">
        <v>1026.72</v>
      </c>
      <c r="G259" s="33"/>
      <c r="I259" s="2"/>
    </row>
    <row r="260" spans="1:9" ht="15" customHeight="1">
      <c r="A260" s="126"/>
      <c r="B260" s="126"/>
      <c r="C260" s="141">
        <v>4410</v>
      </c>
      <c r="D260" s="135" t="s">
        <v>52</v>
      </c>
      <c r="E260" s="32">
        <v>4000</v>
      </c>
      <c r="F260" s="32">
        <v>453.68</v>
      </c>
      <c r="G260" s="33"/>
      <c r="I260" s="2"/>
    </row>
    <row r="261" spans="1:9" ht="15" customHeight="1">
      <c r="A261" s="126"/>
      <c r="B261" s="126"/>
      <c r="C261" s="141">
        <v>4430</v>
      </c>
      <c r="D261" s="135" t="s">
        <v>97</v>
      </c>
      <c r="E261" s="32">
        <v>1000</v>
      </c>
      <c r="F261" s="32">
        <v>104.5</v>
      </c>
      <c r="G261" s="33"/>
      <c r="I261" s="2"/>
    </row>
    <row r="262" spans="1:9" ht="23.25" customHeight="1">
      <c r="A262" s="126"/>
      <c r="B262" s="126"/>
      <c r="C262" s="141">
        <v>4440</v>
      </c>
      <c r="D262" s="135" t="s">
        <v>59</v>
      </c>
      <c r="E262" s="32">
        <v>7350</v>
      </c>
      <c r="F262" s="32">
        <v>5512</v>
      </c>
      <c r="G262" s="33"/>
      <c r="I262" s="2"/>
    </row>
    <row r="263" spans="1:9" ht="23.25" customHeight="1">
      <c r="A263" s="126"/>
      <c r="B263" s="126"/>
      <c r="C263" s="141">
        <v>4700</v>
      </c>
      <c r="D263" s="135" t="s">
        <v>60</v>
      </c>
      <c r="E263" s="32">
        <v>3000</v>
      </c>
      <c r="F263" s="32">
        <v>1909</v>
      </c>
      <c r="G263" s="33"/>
      <c r="I263" s="2"/>
    </row>
    <row r="264" spans="1:9" ht="23.25" customHeight="1">
      <c r="A264" s="126"/>
      <c r="B264" s="126"/>
      <c r="C264" s="141">
        <v>4740</v>
      </c>
      <c r="D264" s="135" t="s">
        <v>27</v>
      </c>
      <c r="E264" s="32">
        <v>2000</v>
      </c>
      <c r="F264" s="32">
        <v>502.15</v>
      </c>
      <c r="G264" s="33"/>
      <c r="I264" s="2"/>
    </row>
    <row r="265" spans="1:9" ht="30" customHeight="1">
      <c r="A265" s="126"/>
      <c r="B265" s="126"/>
      <c r="C265" s="141">
        <v>4750</v>
      </c>
      <c r="D265" s="135" t="s">
        <v>61</v>
      </c>
      <c r="E265" s="32">
        <v>20000</v>
      </c>
      <c r="F265" s="32">
        <v>5337.2</v>
      </c>
      <c r="G265" s="33"/>
      <c r="H265" s="21"/>
      <c r="I265" s="21"/>
    </row>
    <row r="266" spans="1:9" ht="15" customHeight="1">
      <c r="A266" s="126"/>
      <c r="B266" s="145">
        <v>80120</v>
      </c>
      <c r="C266" s="146"/>
      <c r="D266" s="18" t="s">
        <v>106</v>
      </c>
      <c r="E266" s="19">
        <f>SUM(E267:E286)</f>
        <v>329686</v>
      </c>
      <c r="F266" s="19">
        <f>SUM(F267:F286)</f>
        <v>169103.2</v>
      </c>
      <c r="G266" s="20">
        <f>(F266/E266)*1</f>
        <v>0.5129219924412927</v>
      </c>
      <c r="I266" s="2"/>
    </row>
    <row r="267" spans="1:9" ht="15" customHeight="1">
      <c r="A267" s="126"/>
      <c r="B267" s="155"/>
      <c r="C267" s="141">
        <v>3020</v>
      </c>
      <c r="D267" s="31" t="s">
        <v>107</v>
      </c>
      <c r="E267" s="142">
        <v>11400</v>
      </c>
      <c r="F267" s="32">
        <v>5444.42</v>
      </c>
      <c r="G267" s="33"/>
      <c r="I267" s="2"/>
    </row>
    <row r="268" spans="1:9" ht="15" customHeight="1">
      <c r="A268" s="126"/>
      <c r="B268" s="126"/>
      <c r="C268" s="141">
        <v>3240</v>
      </c>
      <c r="D268" s="97" t="s">
        <v>100</v>
      </c>
      <c r="E268" s="142">
        <v>1456</v>
      </c>
      <c r="F268" s="32">
        <v>540</v>
      </c>
      <c r="G268" s="33"/>
      <c r="I268" s="2"/>
    </row>
    <row r="269" spans="1:9" ht="15" customHeight="1">
      <c r="A269" s="126"/>
      <c r="B269" s="126"/>
      <c r="C269" s="141">
        <v>4010</v>
      </c>
      <c r="D269" s="31" t="s">
        <v>47</v>
      </c>
      <c r="E269" s="32">
        <v>201600</v>
      </c>
      <c r="F269" s="32">
        <v>91728.09</v>
      </c>
      <c r="G269" s="33"/>
      <c r="I269" s="2"/>
    </row>
    <row r="270" spans="1:9" ht="15" customHeight="1">
      <c r="A270" s="126"/>
      <c r="B270" s="126"/>
      <c r="C270" s="141">
        <v>4040</v>
      </c>
      <c r="D270" s="31" t="s">
        <v>48</v>
      </c>
      <c r="E270" s="32">
        <v>13990</v>
      </c>
      <c r="F270" s="32">
        <v>13493.27</v>
      </c>
      <c r="G270" s="33"/>
      <c r="I270" s="2"/>
    </row>
    <row r="271" spans="1:9" ht="15" customHeight="1">
      <c r="A271" s="126"/>
      <c r="B271" s="126"/>
      <c r="C271" s="141">
        <v>4110</v>
      </c>
      <c r="D271" s="31" t="s">
        <v>49</v>
      </c>
      <c r="E271" s="32">
        <v>34970</v>
      </c>
      <c r="F271" s="32">
        <v>16205.59</v>
      </c>
      <c r="G271" s="33"/>
      <c r="I271" s="2"/>
    </row>
    <row r="272" spans="1:9" ht="15" customHeight="1">
      <c r="A272" s="126"/>
      <c r="B272" s="126"/>
      <c r="C272" s="141">
        <v>4120</v>
      </c>
      <c r="D272" s="31" t="s">
        <v>24</v>
      </c>
      <c r="E272" s="142">
        <v>5630</v>
      </c>
      <c r="F272" s="32">
        <v>2617.81</v>
      </c>
      <c r="G272" s="33"/>
      <c r="I272" s="2"/>
    </row>
    <row r="273" spans="1:9" ht="15" customHeight="1">
      <c r="A273" s="126"/>
      <c r="B273" s="126"/>
      <c r="C273" s="141">
        <v>4210</v>
      </c>
      <c r="D273" s="31" t="s">
        <v>30</v>
      </c>
      <c r="E273" s="32">
        <v>11950</v>
      </c>
      <c r="F273" s="32">
        <v>5430.45</v>
      </c>
      <c r="G273" s="33"/>
      <c r="I273" s="2"/>
    </row>
    <row r="274" spans="1:9" ht="15" customHeight="1">
      <c r="A274" s="126"/>
      <c r="B274" s="126"/>
      <c r="C274" s="141">
        <v>4240</v>
      </c>
      <c r="D274" s="31" t="s">
        <v>54</v>
      </c>
      <c r="E274" s="32">
        <v>6000</v>
      </c>
      <c r="F274" s="32">
        <v>4850</v>
      </c>
      <c r="G274" s="33"/>
      <c r="I274" s="2"/>
    </row>
    <row r="275" spans="1:9" ht="15" customHeight="1">
      <c r="A275" s="126"/>
      <c r="B275" s="126"/>
      <c r="C275" s="141">
        <v>4260</v>
      </c>
      <c r="D275" s="31" t="s">
        <v>40</v>
      </c>
      <c r="E275" s="142">
        <v>12000</v>
      </c>
      <c r="F275" s="32">
        <v>8844.02</v>
      </c>
      <c r="G275" s="33"/>
      <c r="I275" s="2"/>
    </row>
    <row r="276" spans="1:9" ht="15" customHeight="1">
      <c r="A276" s="126"/>
      <c r="B276" s="126"/>
      <c r="C276" s="141">
        <v>4270</v>
      </c>
      <c r="D276" s="31" t="s">
        <v>35</v>
      </c>
      <c r="E276" s="32">
        <v>10090</v>
      </c>
      <c r="F276" s="32">
        <v>6695</v>
      </c>
      <c r="G276" s="33"/>
      <c r="I276" s="2"/>
    </row>
    <row r="277" spans="1:9" ht="15" customHeight="1">
      <c r="A277" s="126"/>
      <c r="B277" s="126"/>
      <c r="C277" s="141">
        <v>4280</v>
      </c>
      <c r="D277" s="31" t="s">
        <v>55</v>
      </c>
      <c r="E277" s="32">
        <v>450</v>
      </c>
      <c r="F277" s="32">
        <v>0</v>
      </c>
      <c r="G277" s="33"/>
      <c r="I277" s="2"/>
    </row>
    <row r="278" spans="1:9" ht="15" customHeight="1">
      <c r="A278" s="126"/>
      <c r="B278" s="126"/>
      <c r="C278" s="141">
        <v>4300</v>
      </c>
      <c r="D278" s="31" t="s">
        <v>25</v>
      </c>
      <c r="E278" s="32">
        <v>4500</v>
      </c>
      <c r="F278" s="32">
        <v>2216.99</v>
      </c>
      <c r="G278" s="33"/>
      <c r="I278" s="2"/>
    </row>
    <row r="279" spans="1:9" ht="24" customHeight="1">
      <c r="A279" s="126"/>
      <c r="B279" s="155"/>
      <c r="C279" s="141">
        <v>4350</v>
      </c>
      <c r="D279" s="31" t="s">
        <v>56</v>
      </c>
      <c r="E279" s="32">
        <v>1000</v>
      </c>
      <c r="F279" s="32">
        <v>833.17</v>
      </c>
      <c r="G279" s="33"/>
      <c r="I279" s="2"/>
    </row>
    <row r="280" spans="1:9" ht="27" customHeight="1">
      <c r="A280" s="126"/>
      <c r="B280" s="155"/>
      <c r="C280" s="149">
        <v>4370</v>
      </c>
      <c r="D280" s="34" t="s">
        <v>89</v>
      </c>
      <c r="E280" s="83">
        <v>500</v>
      </c>
      <c r="F280" s="83">
        <v>59.73</v>
      </c>
      <c r="G280" s="33"/>
      <c r="I280" s="2"/>
    </row>
    <row r="281" spans="1:9" ht="15" customHeight="1">
      <c r="A281" s="126"/>
      <c r="B281" s="126"/>
      <c r="C281" s="141">
        <v>4410</v>
      </c>
      <c r="D281" s="87" t="s">
        <v>52</v>
      </c>
      <c r="E281" s="142">
        <v>600</v>
      </c>
      <c r="F281" s="32">
        <v>553.66</v>
      </c>
      <c r="G281" s="33"/>
      <c r="I281" s="2"/>
    </row>
    <row r="282" spans="1:9" ht="15" customHeight="1">
      <c r="A282" s="126"/>
      <c r="B282" s="126"/>
      <c r="C282" s="141">
        <v>4430</v>
      </c>
      <c r="D282" s="87" t="s">
        <v>26</v>
      </c>
      <c r="E282" s="142">
        <v>600</v>
      </c>
      <c r="F282" s="32">
        <v>145</v>
      </c>
      <c r="G282" s="33"/>
      <c r="I282" s="2"/>
    </row>
    <row r="283" spans="1:9" ht="21.75" customHeight="1">
      <c r="A283" s="126"/>
      <c r="B283" s="155"/>
      <c r="C283" s="141">
        <v>4440</v>
      </c>
      <c r="D283" s="87" t="s">
        <v>59</v>
      </c>
      <c r="E283" s="142">
        <v>10400</v>
      </c>
      <c r="F283" s="32">
        <v>7800</v>
      </c>
      <c r="G283" s="33"/>
      <c r="I283" s="2"/>
    </row>
    <row r="284" spans="1:9" ht="21.75" customHeight="1">
      <c r="A284" s="126"/>
      <c r="B284" s="155"/>
      <c r="C284" s="141">
        <v>4700</v>
      </c>
      <c r="D284" s="135" t="s">
        <v>102</v>
      </c>
      <c r="E284" s="142">
        <v>750</v>
      </c>
      <c r="F284" s="32">
        <v>600</v>
      </c>
      <c r="G284" s="33"/>
      <c r="I284" s="2"/>
    </row>
    <row r="285" spans="1:9" ht="21.75" customHeight="1">
      <c r="A285" s="126"/>
      <c r="B285" s="126"/>
      <c r="C285" s="149">
        <v>4740</v>
      </c>
      <c r="D285" s="135" t="s">
        <v>27</v>
      </c>
      <c r="E285" s="150">
        <v>600</v>
      </c>
      <c r="F285" s="83">
        <v>100</v>
      </c>
      <c r="G285" s="33"/>
      <c r="I285" s="2"/>
    </row>
    <row r="286" spans="1:9" ht="27.75" customHeight="1">
      <c r="A286" s="126"/>
      <c r="B286" s="155"/>
      <c r="C286" s="149">
        <v>4750</v>
      </c>
      <c r="D286" s="135" t="s">
        <v>61</v>
      </c>
      <c r="E286" s="150">
        <v>1200</v>
      </c>
      <c r="F286" s="83">
        <v>946</v>
      </c>
      <c r="G286" s="33"/>
      <c r="H286" s="21"/>
      <c r="I286" s="21"/>
    </row>
    <row r="287" spans="1:9" ht="15" customHeight="1">
      <c r="A287" s="126"/>
      <c r="B287" s="145">
        <v>80130</v>
      </c>
      <c r="C287" s="146"/>
      <c r="D287" s="18" t="s">
        <v>108</v>
      </c>
      <c r="E287" s="19">
        <f>SUM(E288:E307)</f>
        <v>394227</v>
      </c>
      <c r="F287" s="19">
        <f>SUM(F288:F307)</f>
        <v>218618.10000000003</v>
      </c>
      <c r="G287" s="20">
        <f>(F287/E287)*1</f>
        <v>0.5545487751980459</v>
      </c>
      <c r="I287" s="2"/>
    </row>
    <row r="288" spans="1:9" ht="15" customHeight="1">
      <c r="A288" s="126"/>
      <c r="B288" s="155"/>
      <c r="C288" s="141">
        <v>3020</v>
      </c>
      <c r="D288" s="31" t="s">
        <v>88</v>
      </c>
      <c r="E288" s="142">
        <v>17870</v>
      </c>
      <c r="F288" s="32">
        <v>8039.83</v>
      </c>
      <c r="G288" s="33"/>
      <c r="I288" s="2"/>
    </row>
    <row r="289" spans="1:9" ht="15" customHeight="1">
      <c r="A289" s="126"/>
      <c r="B289" s="126"/>
      <c r="C289" s="141">
        <v>3240</v>
      </c>
      <c r="D289" s="97" t="s">
        <v>100</v>
      </c>
      <c r="E289" s="142">
        <v>728</v>
      </c>
      <c r="F289" s="32">
        <v>180</v>
      </c>
      <c r="G289" s="33"/>
      <c r="I289" s="2"/>
    </row>
    <row r="290" spans="1:9" ht="15" customHeight="1">
      <c r="A290" s="126"/>
      <c r="B290" s="126"/>
      <c r="C290" s="141">
        <v>4010</v>
      </c>
      <c r="D290" s="31" t="s">
        <v>22</v>
      </c>
      <c r="E290" s="32">
        <v>215000</v>
      </c>
      <c r="F290" s="32">
        <v>106865.96</v>
      </c>
      <c r="G290" s="33"/>
      <c r="I290" s="2"/>
    </row>
    <row r="291" spans="1:9" ht="15" customHeight="1">
      <c r="A291" s="126"/>
      <c r="B291" s="126"/>
      <c r="C291" s="141">
        <v>4040</v>
      </c>
      <c r="D291" s="31" t="s">
        <v>48</v>
      </c>
      <c r="E291" s="32">
        <v>15350</v>
      </c>
      <c r="F291" s="32">
        <v>15334.76</v>
      </c>
      <c r="G291" s="33"/>
      <c r="I291" s="2"/>
    </row>
    <row r="292" spans="1:9" ht="15" customHeight="1">
      <c r="A292" s="126"/>
      <c r="B292" s="126"/>
      <c r="C292" s="141">
        <v>4110</v>
      </c>
      <c r="D292" s="31" t="s">
        <v>23</v>
      </c>
      <c r="E292" s="142">
        <v>41060</v>
      </c>
      <c r="F292" s="32">
        <v>19574.86</v>
      </c>
      <c r="G292" s="33"/>
      <c r="I292" s="2"/>
    </row>
    <row r="293" spans="1:9" ht="15" customHeight="1">
      <c r="A293" s="126"/>
      <c r="B293" s="126"/>
      <c r="C293" s="141">
        <v>4120</v>
      </c>
      <c r="D293" s="31" t="s">
        <v>24</v>
      </c>
      <c r="E293" s="32">
        <v>6610</v>
      </c>
      <c r="F293" s="32">
        <v>3099.04</v>
      </c>
      <c r="G293" s="33"/>
      <c r="I293" s="2"/>
    </row>
    <row r="294" spans="1:9" ht="15" customHeight="1">
      <c r="A294" s="126"/>
      <c r="B294" s="126"/>
      <c r="C294" s="141">
        <v>4210</v>
      </c>
      <c r="D294" s="31" t="s">
        <v>30</v>
      </c>
      <c r="E294" s="32">
        <v>17700</v>
      </c>
      <c r="F294" s="32">
        <v>10245.06</v>
      </c>
      <c r="G294" s="33"/>
      <c r="I294" s="2"/>
    </row>
    <row r="295" spans="1:9" ht="15" customHeight="1">
      <c r="A295" s="126"/>
      <c r="B295" s="126"/>
      <c r="C295" s="141">
        <v>4240</v>
      </c>
      <c r="D295" s="31" t="s">
        <v>54</v>
      </c>
      <c r="E295" s="142">
        <v>6000</v>
      </c>
      <c r="F295" s="32">
        <v>5248</v>
      </c>
      <c r="G295" s="33"/>
      <c r="I295" s="2"/>
    </row>
    <row r="296" spans="1:9" ht="15" customHeight="1">
      <c r="A296" s="126"/>
      <c r="B296" s="126"/>
      <c r="C296" s="141">
        <v>4260</v>
      </c>
      <c r="D296" s="31" t="s">
        <v>40</v>
      </c>
      <c r="E296" s="32">
        <v>24250</v>
      </c>
      <c r="F296" s="32">
        <v>18929.18</v>
      </c>
      <c r="G296" s="33"/>
      <c r="I296" s="2"/>
    </row>
    <row r="297" spans="1:9" ht="15" customHeight="1">
      <c r="A297" s="126"/>
      <c r="B297" s="126"/>
      <c r="C297" s="141">
        <v>4270</v>
      </c>
      <c r="D297" s="31" t="s">
        <v>35</v>
      </c>
      <c r="E297" s="32">
        <v>15000</v>
      </c>
      <c r="F297" s="32">
        <v>12185.2</v>
      </c>
      <c r="G297" s="33"/>
      <c r="I297" s="2"/>
    </row>
    <row r="298" spans="1:9" ht="15" customHeight="1">
      <c r="A298" s="126"/>
      <c r="B298" s="126"/>
      <c r="C298" s="141">
        <v>4280</v>
      </c>
      <c r="D298" s="31" t="s">
        <v>55</v>
      </c>
      <c r="E298" s="32">
        <v>700</v>
      </c>
      <c r="F298" s="32">
        <v>0</v>
      </c>
      <c r="G298" s="33"/>
      <c r="I298" s="2"/>
    </row>
    <row r="299" spans="1:9" ht="15" customHeight="1">
      <c r="A299" s="126"/>
      <c r="B299" s="126"/>
      <c r="C299" s="141">
        <v>4300</v>
      </c>
      <c r="D299" s="31" t="s">
        <v>25</v>
      </c>
      <c r="E299" s="32">
        <v>7600</v>
      </c>
      <c r="F299" s="32">
        <v>3736.62</v>
      </c>
      <c r="G299" s="33"/>
      <c r="I299" s="2"/>
    </row>
    <row r="300" spans="1:9" ht="20.25" customHeight="1">
      <c r="A300" s="126"/>
      <c r="B300" s="155"/>
      <c r="C300" s="141">
        <v>4350</v>
      </c>
      <c r="D300" s="31" t="s">
        <v>56</v>
      </c>
      <c r="E300" s="32">
        <v>1890</v>
      </c>
      <c r="F300" s="32">
        <v>1003.48</v>
      </c>
      <c r="G300" s="33"/>
      <c r="I300" s="2"/>
    </row>
    <row r="301" spans="1:9" ht="31.5" customHeight="1">
      <c r="A301" s="126"/>
      <c r="B301" s="155"/>
      <c r="C301" s="149">
        <v>4370</v>
      </c>
      <c r="D301" s="34" t="s">
        <v>58</v>
      </c>
      <c r="E301" s="150">
        <v>1452</v>
      </c>
      <c r="F301" s="83">
        <v>50</v>
      </c>
      <c r="G301" s="33"/>
      <c r="I301" s="2"/>
    </row>
    <row r="302" spans="1:9" ht="15" customHeight="1">
      <c r="A302" s="126"/>
      <c r="B302" s="126"/>
      <c r="C302" s="141">
        <v>4410</v>
      </c>
      <c r="D302" s="31" t="s">
        <v>52</v>
      </c>
      <c r="E302" s="142">
        <v>1540</v>
      </c>
      <c r="F302" s="32">
        <v>172.41</v>
      </c>
      <c r="G302" s="33"/>
      <c r="I302" s="2"/>
    </row>
    <row r="303" spans="1:9" ht="15" customHeight="1">
      <c r="A303" s="126"/>
      <c r="B303" s="126"/>
      <c r="C303" s="144">
        <v>4430</v>
      </c>
      <c r="D303" s="46" t="s">
        <v>26</v>
      </c>
      <c r="E303" s="32">
        <v>627</v>
      </c>
      <c r="F303" s="32">
        <v>339</v>
      </c>
      <c r="G303" s="33"/>
      <c r="I303" s="2"/>
    </row>
    <row r="304" spans="1:9" s="85" customFormat="1" ht="22.5" customHeight="1">
      <c r="A304" s="126"/>
      <c r="B304" s="155"/>
      <c r="C304" s="141">
        <v>4440</v>
      </c>
      <c r="D304" s="46" t="s">
        <v>59</v>
      </c>
      <c r="E304" s="142">
        <v>15000</v>
      </c>
      <c r="F304" s="32">
        <v>11250</v>
      </c>
      <c r="G304" s="33"/>
      <c r="H304" s="84"/>
      <c r="I304" s="84"/>
    </row>
    <row r="305" spans="1:9" s="85" customFormat="1" ht="22.5" customHeight="1">
      <c r="A305" s="126"/>
      <c r="B305" s="155"/>
      <c r="C305" s="141">
        <v>4700</v>
      </c>
      <c r="D305" s="24" t="s">
        <v>102</v>
      </c>
      <c r="E305" s="142">
        <v>1250</v>
      </c>
      <c r="F305" s="32">
        <v>1000</v>
      </c>
      <c r="G305" s="33"/>
      <c r="H305" s="84"/>
      <c r="I305" s="84"/>
    </row>
    <row r="306" spans="1:9" ht="21.75" customHeight="1">
      <c r="A306" s="126"/>
      <c r="B306" s="126"/>
      <c r="C306" s="149">
        <v>4740</v>
      </c>
      <c r="D306" s="24" t="s">
        <v>27</v>
      </c>
      <c r="E306" s="150">
        <v>1300</v>
      </c>
      <c r="F306" s="83">
        <v>127.16</v>
      </c>
      <c r="G306" s="33"/>
      <c r="I306" s="2"/>
    </row>
    <row r="307" spans="1:9" ht="28.5" customHeight="1">
      <c r="A307" s="126"/>
      <c r="B307" s="155"/>
      <c r="C307" s="149">
        <v>4750</v>
      </c>
      <c r="D307" s="24" t="s">
        <v>61</v>
      </c>
      <c r="E307" s="150">
        <v>3300</v>
      </c>
      <c r="F307" s="83">
        <v>1237.54</v>
      </c>
      <c r="G307" s="33"/>
      <c r="H307" s="21"/>
      <c r="I307" s="21"/>
    </row>
    <row r="308" spans="1:9" ht="15" customHeight="1">
      <c r="A308" s="126"/>
      <c r="B308" s="156">
        <v>80146</v>
      </c>
      <c r="C308" s="157"/>
      <c r="D308" s="18" t="s">
        <v>109</v>
      </c>
      <c r="E308" s="19">
        <f>E309+E310+E311+E312</f>
        <v>42775</v>
      </c>
      <c r="F308" s="19">
        <f>F309+F310+F311+F312</f>
        <v>16265.34</v>
      </c>
      <c r="G308" s="20">
        <f>(F308/E308)*1</f>
        <v>0.38025341905318527</v>
      </c>
      <c r="I308" s="2"/>
    </row>
    <row r="309" spans="1:9" ht="15" customHeight="1">
      <c r="A309" s="126"/>
      <c r="B309" s="80"/>
      <c r="C309" s="158">
        <v>4210</v>
      </c>
      <c r="D309" s="31" t="s">
        <v>30</v>
      </c>
      <c r="E309" s="32">
        <v>700</v>
      </c>
      <c r="F309" s="32">
        <v>0</v>
      </c>
      <c r="G309" s="33"/>
      <c r="I309" s="2"/>
    </row>
    <row r="310" spans="1:9" ht="15" customHeight="1">
      <c r="A310" s="126"/>
      <c r="B310" s="80"/>
      <c r="C310" s="158">
        <v>4300</v>
      </c>
      <c r="D310" s="31" t="s">
        <v>25</v>
      </c>
      <c r="E310" s="32">
        <v>30319</v>
      </c>
      <c r="F310" s="32">
        <v>10416</v>
      </c>
      <c r="G310" s="33"/>
      <c r="I310" s="2"/>
    </row>
    <row r="311" spans="1:9" ht="16.5" customHeight="1">
      <c r="A311" s="126"/>
      <c r="B311" s="80"/>
      <c r="C311" s="158">
        <v>4410</v>
      </c>
      <c r="D311" s="46" t="s">
        <v>52</v>
      </c>
      <c r="E311" s="32">
        <v>4756</v>
      </c>
      <c r="F311" s="32">
        <v>2168.84</v>
      </c>
      <c r="G311" s="33"/>
      <c r="I311" s="2"/>
    </row>
    <row r="312" spans="1:9" ht="29.25" customHeight="1">
      <c r="A312" s="126"/>
      <c r="B312" s="80"/>
      <c r="C312" s="158">
        <v>4700</v>
      </c>
      <c r="D312" s="24" t="s">
        <v>102</v>
      </c>
      <c r="E312" s="32">
        <v>7000</v>
      </c>
      <c r="F312" s="32">
        <v>3680.5</v>
      </c>
      <c r="G312" s="33"/>
      <c r="I312" s="2"/>
    </row>
    <row r="313" spans="1:9" ht="23.25" customHeight="1">
      <c r="A313" s="126"/>
      <c r="B313" s="117">
        <v>80148</v>
      </c>
      <c r="C313" s="159"/>
      <c r="D313" s="160" t="s">
        <v>110</v>
      </c>
      <c r="E313" s="112">
        <f>SUM(E314:E325)</f>
        <v>196995</v>
      </c>
      <c r="F313" s="112">
        <f>SUM(F314:F325)</f>
        <v>117117.91</v>
      </c>
      <c r="G313" s="113">
        <f>(F313/E313)*1</f>
        <v>0.594522246757532</v>
      </c>
      <c r="I313" s="2"/>
    </row>
    <row r="314" spans="1:9" s="42" customFormat="1" ht="23.25" customHeight="1">
      <c r="A314" s="126"/>
      <c r="B314" s="161"/>
      <c r="C314" s="162">
        <v>3020</v>
      </c>
      <c r="D314" s="163" t="s">
        <v>88</v>
      </c>
      <c r="E314" s="121">
        <v>518</v>
      </c>
      <c r="F314" s="121">
        <v>0</v>
      </c>
      <c r="G314" s="122"/>
      <c r="H314" s="41"/>
      <c r="I314" s="41"/>
    </row>
    <row r="315" spans="1:9" ht="23.25" customHeight="1">
      <c r="A315" s="126"/>
      <c r="B315" s="126"/>
      <c r="C315" s="164">
        <v>4010</v>
      </c>
      <c r="D315" s="24" t="s">
        <v>22</v>
      </c>
      <c r="E315" s="165">
        <v>85200</v>
      </c>
      <c r="F315" s="121">
        <v>50070</v>
      </c>
      <c r="G315" s="122"/>
      <c r="I315" s="2"/>
    </row>
    <row r="316" spans="1:9" ht="23.25" customHeight="1">
      <c r="A316" s="126"/>
      <c r="B316" s="126"/>
      <c r="C316" s="164">
        <v>4040</v>
      </c>
      <c r="D316" s="24" t="s">
        <v>48</v>
      </c>
      <c r="E316" s="165">
        <v>7342</v>
      </c>
      <c r="F316" s="121">
        <v>5554.29</v>
      </c>
      <c r="G316" s="122"/>
      <c r="I316" s="2"/>
    </row>
    <row r="317" spans="1:9" ht="23.25" customHeight="1">
      <c r="A317" s="126"/>
      <c r="B317" s="126"/>
      <c r="C317" s="164">
        <v>4110</v>
      </c>
      <c r="D317" s="24" t="s">
        <v>23</v>
      </c>
      <c r="E317" s="165">
        <v>14070</v>
      </c>
      <c r="F317" s="121">
        <v>6744.23</v>
      </c>
      <c r="G317" s="122"/>
      <c r="I317" s="2"/>
    </row>
    <row r="318" spans="1:9" ht="23.25" customHeight="1">
      <c r="A318" s="126"/>
      <c r="B318" s="161"/>
      <c r="C318" s="164">
        <v>4120</v>
      </c>
      <c r="D318" s="24" t="s">
        <v>24</v>
      </c>
      <c r="E318" s="165">
        <v>2265</v>
      </c>
      <c r="F318" s="121">
        <v>904.46</v>
      </c>
      <c r="G318" s="122"/>
      <c r="I318" s="2"/>
    </row>
    <row r="319" spans="1:9" ht="23.25" customHeight="1">
      <c r="A319" s="126"/>
      <c r="B319" s="161"/>
      <c r="C319" s="166">
        <v>4210</v>
      </c>
      <c r="D319" s="163" t="s">
        <v>30</v>
      </c>
      <c r="E319" s="167">
        <v>11900</v>
      </c>
      <c r="F319" s="168">
        <v>2451.48</v>
      </c>
      <c r="G319" s="122"/>
      <c r="H319" s="9"/>
      <c r="I319" s="9"/>
    </row>
    <row r="320" spans="1:9" ht="23.25" customHeight="1">
      <c r="A320" s="126"/>
      <c r="B320" s="126"/>
      <c r="C320" s="164">
        <v>4220</v>
      </c>
      <c r="D320" s="24" t="s">
        <v>95</v>
      </c>
      <c r="E320" s="121">
        <v>64200</v>
      </c>
      <c r="F320" s="121">
        <v>46765.1</v>
      </c>
      <c r="G320" s="122"/>
      <c r="H320" s="9"/>
      <c r="I320" s="9"/>
    </row>
    <row r="321" spans="1:9" ht="23.25" customHeight="1">
      <c r="A321" s="126"/>
      <c r="B321" s="126"/>
      <c r="C321" s="164">
        <v>4260</v>
      </c>
      <c r="D321" s="24" t="s">
        <v>40</v>
      </c>
      <c r="E321" s="121">
        <v>3000</v>
      </c>
      <c r="F321" s="121">
        <v>0</v>
      </c>
      <c r="G321" s="122"/>
      <c r="H321" s="9"/>
      <c r="I321" s="9"/>
    </row>
    <row r="322" spans="1:9" ht="23.25" customHeight="1">
      <c r="A322" s="126"/>
      <c r="B322" s="126"/>
      <c r="C322" s="164">
        <v>4270</v>
      </c>
      <c r="D322" s="24" t="s">
        <v>35</v>
      </c>
      <c r="E322" s="121">
        <v>3000</v>
      </c>
      <c r="F322" s="121">
        <v>1471.95</v>
      </c>
      <c r="G322" s="122"/>
      <c r="H322" s="9"/>
      <c r="I322" s="9"/>
    </row>
    <row r="323" spans="1:9" ht="23.25" customHeight="1">
      <c r="A323" s="126"/>
      <c r="B323" s="126"/>
      <c r="C323" s="164">
        <v>4300</v>
      </c>
      <c r="D323" s="24" t="s">
        <v>25</v>
      </c>
      <c r="E323" s="121">
        <v>500</v>
      </c>
      <c r="F323" s="121">
        <v>6.4</v>
      </c>
      <c r="G323" s="122"/>
      <c r="H323" s="9"/>
      <c r="I323" s="9"/>
    </row>
    <row r="324" spans="1:9" ht="23.25" customHeight="1">
      <c r="A324" s="126"/>
      <c r="B324" s="126"/>
      <c r="C324" s="164">
        <v>4410</v>
      </c>
      <c r="D324" s="24" t="s">
        <v>52</v>
      </c>
      <c r="E324" s="121">
        <v>800</v>
      </c>
      <c r="F324" s="121">
        <v>0</v>
      </c>
      <c r="G324" s="122"/>
      <c r="H324" s="9"/>
      <c r="I324" s="9"/>
    </row>
    <row r="325" spans="1:9" ht="15" customHeight="1">
      <c r="A325" s="126"/>
      <c r="B325" s="161"/>
      <c r="C325" s="164">
        <v>4440</v>
      </c>
      <c r="D325" s="24" t="s">
        <v>59</v>
      </c>
      <c r="E325" s="121">
        <v>4200</v>
      </c>
      <c r="F325" s="121">
        <v>3150</v>
      </c>
      <c r="G325" s="122"/>
      <c r="H325" s="21"/>
      <c r="I325" s="21"/>
    </row>
    <row r="326" spans="1:9" ht="15" customHeight="1">
      <c r="A326" s="126"/>
      <c r="B326" s="70">
        <v>80195</v>
      </c>
      <c r="C326" s="28"/>
      <c r="D326" s="18" t="s">
        <v>21</v>
      </c>
      <c r="E326" s="19">
        <f>SUM(E327:E328)</f>
        <v>116000</v>
      </c>
      <c r="F326" s="19">
        <f>SUM(F327:F328)</f>
        <v>33816</v>
      </c>
      <c r="G326" s="20">
        <f>(F326/E326)*100%</f>
        <v>0.29151724137931034</v>
      </c>
      <c r="I326" s="2"/>
    </row>
    <row r="327" spans="1:9" s="42" customFormat="1" ht="15" customHeight="1">
      <c r="A327" s="126"/>
      <c r="B327" s="105"/>
      <c r="C327" s="45">
        <v>4300</v>
      </c>
      <c r="D327" s="46" t="s">
        <v>25</v>
      </c>
      <c r="E327" s="25">
        <v>66000</v>
      </c>
      <c r="F327" s="25">
        <v>33816</v>
      </c>
      <c r="G327" s="26"/>
      <c r="H327" s="41"/>
      <c r="I327" s="41"/>
    </row>
    <row r="328" spans="1:9" ht="15" customHeight="1">
      <c r="A328" s="126"/>
      <c r="B328" s="105"/>
      <c r="C328" s="45">
        <v>6050</v>
      </c>
      <c r="D328" s="46" t="s">
        <v>18</v>
      </c>
      <c r="E328" s="25">
        <v>50000</v>
      </c>
      <c r="F328" s="25">
        <v>0</v>
      </c>
      <c r="G328" s="26"/>
      <c r="I328" s="2"/>
    </row>
    <row r="329" spans="1:9" ht="15" customHeight="1">
      <c r="A329" s="54">
        <v>851</v>
      </c>
      <c r="B329" s="11"/>
      <c r="C329" s="11"/>
      <c r="D329" s="12" t="s">
        <v>111</v>
      </c>
      <c r="E329" s="13">
        <f>E330+E334+E347</f>
        <v>171000</v>
      </c>
      <c r="F329" s="13">
        <f>F330+F334+F347</f>
        <v>57312.46</v>
      </c>
      <c r="G329" s="14">
        <f>(F329/E329)*100%</f>
        <v>0.3351605847953216</v>
      </c>
      <c r="H329" s="21"/>
      <c r="I329" s="21"/>
    </row>
    <row r="330" spans="1:9" ht="15" customHeight="1">
      <c r="A330" s="80"/>
      <c r="B330" s="169">
        <v>85153</v>
      </c>
      <c r="C330" s="170"/>
      <c r="D330" s="18" t="s">
        <v>112</v>
      </c>
      <c r="E330" s="171">
        <f>SUM(E331:E333)</f>
        <v>12000</v>
      </c>
      <c r="F330" s="171">
        <f>SUM(F331:F333)</f>
        <v>0</v>
      </c>
      <c r="G330" s="172">
        <f>(F330/E330)*100%</f>
        <v>0</v>
      </c>
      <c r="I330" s="2"/>
    </row>
    <row r="331" spans="1:9" ht="15" customHeight="1">
      <c r="A331" s="80"/>
      <c r="B331" s="3"/>
      <c r="C331" s="173">
        <v>4210</v>
      </c>
      <c r="D331" s="31" t="s">
        <v>30</v>
      </c>
      <c r="E331" s="25">
        <v>1000</v>
      </c>
      <c r="F331" s="25">
        <v>0</v>
      </c>
      <c r="G331" s="174"/>
      <c r="I331" s="2"/>
    </row>
    <row r="332" spans="1:9" ht="15" customHeight="1">
      <c r="A332" s="80"/>
      <c r="B332" s="3"/>
      <c r="C332" s="173" t="s">
        <v>113</v>
      </c>
      <c r="D332" s="31" t="s">
        <v>55</v>
      </c>
      <c r="E332" s="25">
        <v>3000</v>
      </c>
      <c r="F332" s="25">
        <v>0</v>
      </c>
      <c r="G332" s="174"/>
      <c r="I332" s="2"/>
    </row>
    <row r="333" spans="1:9" ht="15" customHeight="1">
      <c r="A333" s="80"/>
      <c r="B333" s="3"/>
      <c r="C333" s="30">
        <v>4300</v>
      </c>
      <c r="D333" s="29" t="s">
        <v>25</v>
      </c>
      <c r="E333" s="32">
        <v>8000</v>
      </c>
      <c r="F333" s="32">
        <v>0</v>
      </c>
      <c r="G333" s="174"/>
      <c r="H333" s="21"/>
      <c r="I333" s="21"/>
    </row>
    <row r="334" spans="1:9" ht="28.5" customHeight="1">
      <c r="A334" s="80"/>
      <c r="B334" s="70">
        <v>85154</v>
      </c>
      <c r="C334" s="17"/>
      <c r="D334" s="18" t="s">
        <v>114</v>
      </c>
      <c r="E334" s="19">
        <f>SUM(E335:E346)</f>
        <v>123000</v>
      </c>
      <c r="F334" s="19">
        <f>SUM(F335:F346)</f>
        <v>45112.46</v>
      </c>
      <c r="G334" s="20">
        <f>(F334/E334)*100%</f>
        <v>0.3667679674796748</v>
      </c>
      <c r="I334" s="2"/>
    </row>
    <row r="335" spans="1:9" ht="35.25" customHeight="1">
      <c r="A335" s="80"/>
      <c r="B335" s="175"/>
      <c r="C335" s="120">
        <v>2820</v>
      </c>
      <c r="D335" s="24" t="s">
        <v>115</v>
      </c>
      <c r="E335" s="121">
        <v>44000</v>
      </c>
      <c r="F335" s="121">
        <v>22000</v>
      </c>
      <c r="G335" s="122"/>
      <c r="I335" s="2"/>
    </row>
    <row r="336" spans="1:9" ht="21" customHeight="1">
      <c r="A336" s="80"/>
      <c r="B336" s="175"/>
      <c r="C336" s="120">
        <v>3030</v>
      </c>
      <c r="D336" s="24" t="s">
        <v>51</v>
      </c>
      <c r="E336" s="121">
        <v>5000</v>
      </c>
      <c r="F336" s="121">
        <v>1875</v>
      </c>
      <c r="G336" s="122"/>
      <c r="I336" s="2"/>
    </row>
    <row r="337" spans="1:9" ht="15" customHeight="1">
      <c r="A337" s="80"/>
      <c r="B337" s="175"/>
      <c r="C337" s="45">
        <v>4110</v>
      </c>
      <c r="D337" s="31" t="s">
        <v>116</v>
      </c>
      <c r="E337" s="25">
        <v>755</v>
      </c>
      <c r="F337" s="25">
        <v>0</v>
      </c>
      <c r="G337" s="122"/>
      <c r="I337" s="2"/>
    </row>
    <row r="338" spans="1:9" ht="15" customHeight="1">
      <c r="A338" s="80"/>
      <c r="B338" s="175"/>
      <c r="C338" s="30">
        <v>4120</v>
      </c>
      <c r="D338" s="31" t="s">
        <v>24</v>
      </c>
      <c r="E338" s="32">
        <v>150</v>
      </c>
      <c r="F338" s="32">
        <v>0</v>
      </c>
      <c r="G338" s="122"/>
      <c r="I338" s="2"/>
    </row>
    <row r="339" spans="1:9" ht="15" customHeight="1">
      <c r="A339" s="80"/>
      <c r="B339" s="175"/>
      <c r="C339" s="30">
        <v>4170</v>
      </c>
      <c r="D339" s="31" t="s">
        <v>105</v>
      </c>
      <c r="E339" s="32">
        <v>5000</v>
      </c>
      <c r="F339" s="32">
        <v>0</v>
      </c>
      <c r="G339" s="122"/>
      <c r="I339" s="2"/>
    </row>
    <row r="340" spans="1:9" ht="15" customHeight="1">
      <c r="A340" s="80"/>
      <c r="B340" s="175"/>
      <c r="C340" s="30">
        <v>4210</v>
      </c>
      <c r="D340" s="31" t="s">
        <v>30</v>
      </c>
      <c r="E340" s="32">
        <v>25000</v>
      </c>
      <c r="F340" s="32">
        <v>13532.9</v>
      </c>
      <c r="G340" s="122"/>
      <c r="I340" s="2"/>
    </row>
    <row r="341" spans="1:9" ht="15" customHeight="1">
      <c r="A341" s="80"/>
      <c r="B341" s="175"/>
      <c r="C341" s="30">
        <v>4280</v>
      </c>
      <c r="D341" s="31" t="s">
        <v>55</v>
      </c>
      <c r="E341" s="32">
        <v>3000</v>
      </c>
      <c r="F341" s="32">
        <v>0</v>
      </c>
      <c r="G341" s="122"/>
      <c r="I341" s="2"/>
    </row>
    <row r="342" spans="1:9" ht="14.25" customHeight="1">
      <c r="A342" s="80"/>
      <c r="B342" s="175"/>
      <c r="C342" s="30">
        <v>4300</v>
      </c>
      <c r="D342" s="87" t="s">
        <v>25</v>
      </c>
      <c r="E342" s="32">
        <v>35095</v>
      </c>
      <c r="F342" s="32">
        <v>7152.07</v>
      </c>
      <c r="G342" s="122"/>
      <c r="I342" s="2"/>
    </row>
    <row r="343" spans="1:9" ht="21" customHeight="1">
      <c r="A343" s="80"/>
      <c r="B343" s="175"/>
      <c r="C343" s="82">
        <v>4370</v>
      </c>
      <c r="D343" s="135" t="s">
        <v>89</v>
      </c>
      <c r="E343" s="83">
        <v>2000</v>
      </c>
      <c r="F343" s="83">
        <v>396.89</v>
      </c>
      <c r="G343" s="122"/>
      <c r="I343" s="2"/>
    </row>
    <row r="344" spans="1:9" ht="17.25" customHeight="1">
      <c r="A344" s="80"/>
      <c r="B344" s="175"/>
      <c r="C344" s="82">
        <v>4410</v>
      </c>
      <c r="D344" s="135" t="s">
        <v>52</v>
      </c>
      <c r="E344" s="83">
        <v>400</v>
      </c>
      <c r="F344" s="83">
        <v>0</v>
      </c>
      <c r="G344" s="122"/>
      <c r="I344" s="2"/>
    </row>
    <row r="345" spans="1:9" ht="21" customHeight="1">
      <c r="A345" s="80"/>
      <c r="B345" s="175"/>
      <c r="C345" s="82">
        <v>4740</v>
      </c>
      <c r="D345" s="135" t="s">
        <v>27</v>
      </c>
      <c r="E345" s="83">
        <v>600</v>
      </c>
      <c r="F345" s="83">
        <v>155.6</v>
      </c>
      <c r="G345" s="122"/>
      <c r="I345" s="2"/>
    </row>
    <row r="346" spans="1:9" ht="29.25" customHeight="1">
      <c r="A346" s="80"/>
      <c r="B346" s="175"/>
      <c r="C346" s="82">
        <v>4750</v>
      </c>
      <c r="D346" s="135" t="s">
        <v>61</v>
      </c>
      <c r="E346" s="83">
        <v>2000</v>
      </c>
      <c r="F346" s="83">
        <v>0</v>
      </c>
      <c r="G346" s="122"/>
      <c r="H346" s="21"/>
      <c r="I346" s="21"/>
    </row>
    <row r="347" spans="1:9" ht="15" customHeight="1">
      <c r="A347" s="80"/>
      <c r="B347" s="70">
        <v>85195</v>
      </c>
      <c r="C347" s="17"/>
      <c r="D347" s="18" t="s">
        <v>21</v>
      </c>
      <c r="E347" s="19">
        <f>E348</f>
        <v>36000</v>
      </c>
      <c r="F347" s="19">
        <f>F348</f>
        <v>12200</v>
      </c>
      <c r="G347" s="20">
        <f>(F347/E347)*100%</f>
        <v>0.3388888888888889</v>
      </c>
      <c r="I347" s="2"/>
    </row>
    <row r="348" spans="1:9" ht="15" customHeight="1">
      <c r="A348" s="80"/>
      <c r="B348" s="15"/>
      <c r="C348" s="30">
        <v>4300</v>
      </c>
      <c r="D348" s="15" t="s">
        <v>25</v>
      </c>
      <c r="E348" s="176">
        <v>36000</v>
      </c>
      <c r="F348" s="176">
        <v>12200</v>
      </c>
      <c r="G348" s="3"/>
      <c r="H348" s="9"/>
      <c r="I348" s="9"/>
    </row>
    <row r="349" spans="1:9" ht="15" customHeight="1">
      <c r="A349" s="177">
        <v>852</v>
      </c>
      <c r="B349" s="178"/>
      <c r="C349" s="178"/>
      <c r="D349" s="179" t="s">
        <v>117</v>
      </c>
      <c r="E349" s="180">
        <f>E350+E352+E362+E364+E367+E369+E371+E385+E390</f>
        <v>4184127</v>
      </c>
      <c r="F349" s="180">
        <f>F350+F352+F362+F364+F367+F369+F371+F385+F390</f>
        <v>1927145.1599999997</v>
      </c>
      <c r="G349" s="181">
        <f>(F349/E349)*100%</f>
        <v>0.46058476714497426</v>
      </c>
      <c r="H349" s="9"/>
      <c r="I349" s="9"/>
    </row>
    <row r="350" spans="1:9" ht="15" customHeight="1">
      <c r="A350" s="182"/>
      <c r="B350" s="183">
        <v>85202</v>
      </c>
      <c r="C350" s="184"/>
      <c r="D350" s="185" t="s">
        <v>118</v>
      </c>
      <c r="E350" s="186">
        <f>E351</f>
        <v>73000</v>
      </c>
      <c r="F350" s="186">
        <f>F351</f>
        <v>43635.96</v>
      </c>
      <c r="G350" s="187">
        <f>(F350/E350)*100%</f>
        <v>0.5977528767123288</v>
      </c>
      <c r="H350" s="9"/>
      <c r="I350" s="9"/>
    </row>
    <row r="351" spans="1:9" ht="26.25" customHeight="1">
      <c r="A351" s="182"/>
      <c r="B351" s="119"/>
      <c r="C351" s="188">
        <v>4330</v>
      </c>
      <c r="D351" s="24" t="s">
        <v>119</v>
      </c>
      <c r="E351" s="121">
        <v>73000</v>
      </c>
      <c r="F351" s="189">
        <v>43635.96</v>
      </c>
      <c r="G351" s="190"/>
      <c r="H351" s="9"/>
      <c r="I351" s="9"/>
    </row>
    <row r="352" spans="1:9" ht="39" customHeight="1">
      <c r="A352" s="182"/>
      <c r="B352" s="117">
        <v>85212</v>
      </c>
      <c r="C352" s="191"/>
      <c r="D352" s="35" t="s">
        <v>120</v>
      </c>
      <c r="E352" s="112">
        <f>SUM(E353:E361)</f>
        <v>3107200</v>
      </c>
      <c r="F352" s="112">
        <f>SUM(F353:F361)</f>
        <v>1443986.17</v>
      </c>
      <c r="G352" s="187">
        <f>(F352/E352)*100%</f>
        <v>0.46472263452626156</v>
      </c>
      <c r="H352" s="9"/>
      <c r="I352" s="9"/>
    </row>
    <row r="353" spans="1:9" ht="15" customHeight="1">
      <c r="A353" s="182"/>
      <c r="B353" s="192"/>
      <c r="C353" s="193">
        <v>3110</v>
      </c>
      <c r="D353" s="24" t="s">
        <v>121</v>
      </c>
      <c r="E353" s="121">
        <v>3013984</v>
      </c>
      <c r="F353" s="194">
        <v>1389841.9</v>
      </c>
      <c r="G353" s="195"/>
      <c r="H353" s="9"/>
      <c r="I353" s="9"/>
    </row>
    <row r="354" spans="1:9" ht="15" customHeight="1">
      <c r="A354" s="182"/>
      <c r="B354" s="192"/>
      <c r="C354" s="30">
        <v>4010</v>
      </c>
      <c r="D354" s="196" t="s">
        <v>47</v>
      </c>
      <c r="E354" s="197">
        <v>43016</v>
      </c>
      <c r="F354" s="197">
        <v>20514</v>
      </c>
      <c r="G354" s="195"/>
      <c r="H354" s="9"/>
      <c r="I354" s="9"/>
    </row>
    <row r="355" spans="1:9" ht="15" customHeight="1">
      <c r="A355" s="182"/>
      <c r="B355" s="192"/>
      <c r="C355" s="198">
        <v>4110</v>
      </c>
      <c r="D355" s="31" t="s">
        <v>49</v>
      </c>
      <c r="E355" s="32">
        <v>25000</v>
      </c>
      <c r="F355" s="32">
        <v>21109.99</v>
      </c>
      <c r="G355" s="195"/>
      <c r="H355" s="9"/>
      <c r="I355" s="9"/>
    </row>
    <row r="356" spans="1:9" ht="15" customHeight="1">
      <c r="A356" s="182"/>
      <c r="B356" s="192"/>
      <c r="C356" s="199">
        <v>4120</v>
      </c>
      <c r="D356" s="31" t="s">
        <v>24</v>
      </c>
      <c r="E356" s="142">
        <v>1200</v>
      </c>
      <c r="F356" s="32">
        <v>617.77</v>
      </c>
      <c r="G356" s="195"/>
      <c r="H356" s="9"/>
      <c r="I356" s="9"/>
    </row>
    <row r="357" spans="1:9" ht="15" customHeight="1">
      <c r="A357" s="182"/>
      <c r="B357" s="192"/>
      <c r="C357" s="199">
        <v>4210</v>
      </c>
      <c r="D357" s="31" t="s">
        <v>30</v>
      </c>
      <c r="E357" s="32">
        <v>5000</v>
      </c>
      <c r="F357" s="32">
        <v>1454.51</v>
      </c>
      <c r="G357" s="195"/>
      <c r="H357" s="9"/>
      <c r="I357" s="9"/>
    </row>
    <row r="358" spans="1:9" ht="15" customHeight="1">
      <c r="A358" s="182"/>
      <c r="B358" s="192"/>
      <c r="C358" s="199">
        <v>4300</v>
      </c>
      <c r="D358" s="31" t="s">
        <v>25</v>
      </c>
      <c r="E358" s="32">
        <v>14000</v>
      </c>
      <c r="F358" s="32">
        <v>9843.88</v>
      </c>
      <c r="G358" s="195"/>
      <c r="H358" s="9"/>
      <c r="I358" s="9"/>
    </row>
    <row r="359" spans="1:9" ht="24.75" customHeight="1">
      <c r="A359" s="182"/>
      <c r="B359" s="192"/>
      <c r="C359" s="200">
        <v>4700</v>
      </c>
      <c r="D359" s="201" t="s">
        <v>122</v>
      </c>
      <c r="E359" s="83">
        <v>2000</v>
      </c>
      <c r="F359" s="83">
        <v>0</v>
      </c>
      <c r="G359" s="195"/>
      <c r="H359" s="9"/>
      <c r="I359" s="9"/>
    </row>
    <row r="360" spans="1:9" ht="21.75" customHeight="1">
      <c r="A360" s="182"/>
      <c r="B360" s="192"/>
      <c r="C360" s="202">
        <v>4740</v>
      </c>
      <c r="D360" s="163" t="s">
        <v>27</v>
      </c>
      <c r="E360" s="83">
        <v>500</v>
      </c>
      <c r="F360" s="83">
        <v>0</v>
      </c>
      <c r="G360" s="195"/>
      <c r="H360" s="9"/>
      <c r="I360" s="9"/>
    </row>
    <row r="361" spans="1:9" ht="21.75" customHeight="1">
      <c r="A361" s="182"/>
      <c r="B361" s="192"/>
      <c r="C361" s="200">
        <v>4750</v>
      </c>
      <c r="D361" s="34" t="s">
        <v>61</v>
      </c>
      <c r="E361" s="83">
        <v>2500</v>
      </c>
      <c r="F361" s="83">
        <v>604.12</v>
      </c>
      <c r="G361" s="195"/>
      <c r="H361" s="9"/>
      <c r="I361" s="9"/>
    </row>
    <row r="362" spans="1:9" ht="60.75" customHeight="1">
      <c r="A362" s="182"/>
      <c r="B362" s="203">
        <v>85213</v>
      </c>
      <c r="C362" s="204"/>
      <c r="D362" s="205" t="s">
        <v>123</v>
      </c>
      <c r="E362" s="206">
        <f>E363</f>
        <v>7052</v>
      </c>
      <c r="F362" s="206">
        <f>F363</f>
        <v>4405.57</v>
      </c>
      <c r="G362" s="207">
        <f>(F362/E362)*100%</f>
        <v>0.6247263187748157</v>
      </c>
      <c r="H362" s="9"/>
      <c r="I362" s="9"/>
    </row>
    <row r="363" spans="1:9" ht="15" customHeight="1">
      <c r="A363" s="182"/>
      <c r="B363" s="119"/>
      <c r="C363" s="193">
        <v>4130</v>
      </c>
      <c r="D363" s="24" t="s">
        <v>124</v>
      </c>
      <c r="E363" s="194">
        <v>7052</v>
      </c>
      <c r="F363" s="168">
        <v>4405.57</v>
      </c>
      <c r="G363" s="190"/>
      <c r="H363" s="9"/>
      <c r="I363" s="9"/>
    </row>
    <row r="364" spans="1:9" ht="28.5" customHeight="1">
      <c r="A364" s="182"/>
      <c r="B364" s="117">
        <v>85214</v>
      </c>
      <c r="C364" s="117"/>
      <c r="D364" s="35" t="s">
        <v>125</v>
      </c>
      <c r="E364" s="208">
        <f>E365+E366</f>
        <v>170777</v>
      </c>
      <c r="F364" s="19">
        <f>F365+F366</f>
        <v>116935.47</v>
      </c>
      <c r="G364" s="20">
        <f>(F364/E364)*100%</f>
        <v>0.6847261048033401</v>
      </c>
      <c r="H364" s="9"/>
      <c r="I364" s="9"/>
    </row>
    <row r="365" spans="1:9" ht="15" customHeight="1">
      <c r="A365" s="182"/>
      <c r="B365" s="209"/>
      <c r="C365" s="210">
        <v>3110</v>
      </c>
      <c r="D365" s="211" t="s">
        <v>121</v>
      </c>
      <c r="E365" s="32">
        <v>164777</v>
      </c>
      <c r="F365" s="32">
        <v>116935.47</v>
      </c>
      <c r="G365" s="33"/>
      <c r="H365" s="9"/>
      <c r="I365" s="9"/>
    </row>
    <row r="366" spans="1:9" ht="29.25" customHeight="1">
      <c r="A366" s="182"/>
      <c r="B366" s="209"/>
      <c r="C366" s="30">
        <v>4330</v>
      </c>
      <c r="D366" s="163" t="s">
        <v>119</v>
      </c>
      <c r="E366" s="32">
        <v>6000</v>
      </c>
      <c r="F366" s="32">
        <v>0</v>
      </c>
      <c r="G366" s="33"/>
      <c r="H366" s="9"/>
      <c r="I366" s="9"/>
    </row>
    <row r="367" spans="1:9" ht="15" customHeight="1">
      <c r="A367" s="182"/>
      <c r="B367" s="212">
        <v>85215</v>
      </c>
      <c r="C367" s="146"/>
      <c r="D367" s="18" t="s">
        <v>126</v>
      </c>
      <c r="E367" s="213">
        <f>E368</f>
        <v>28389</v>
      </c>
      <c r="F367" s="213">
        <f>F368</f>
        <v>8361.39</v>
      </c>
      <c r="G367" s="214">
        <f>(F367/E367)*100%</f>
        <v>0.29452921906372187</v>
      </c>
      <c r="H367" s="9"/>
      <c r="I367" s="9"/>
    </row>
    <row r="368" spans="1:9" ht="15" customHeight="1">
      <c r="A368" s="182"/>
      <c r="B368" s="155"/>
      <c r="C368" s="199">
        <v>3110</v>
      </c>
      <c r="D368" s="46" t="s">
        <v>127</v>
      </c>
      <c r="E368" s="32">
        <v>28389</v>
      </c>
      <c r="F368" s="32">
        <v>8361.39</v>
      </c>
      <c r="G368" s="33"/>
      <c r="H368" s="9"/>
      <c r="I368" s="9"/>
    </row>
    <row r="369" spans="1:9" ht="15" customHeight="1">
      <c r="A369" s="182"/>
      <c r="B369" s="215">
        <v>85216</v>
      </c>
      <c r="C369" s="37"/>
      <c r="D369" s="94" t="s">
        <v>128</v>
      </c>
      <c r="E369" s="39">
        <f>E370</f>
        <v>32218</v>
      </c>
      <c r="F369" s="39">
        <f>F370</f>
        <v>14432.39</v>
      </c>
      <c r="G369" s="40">
        <f>(F369/E369)*1</f>
        <v>0.4479604568874542</v>
      </c>
      <c r="H369" s="9"/>
      <c r="I369" s="9"/>
    </row>
    <row r="370" spans="1:9" ht="15" customHeight="1">
      <c r="A370" s="182"/>
      <c r="B370" s="101"/>
      <c r="C370" s="216">
        <v>3110</v>
      </c>
      <c r="D370" s="163" t="s">
        <v>121</v>
      </c>
      <c r="E370" s="217">
        <v>32218</v>
      </c>
      <c r="F370" s="217">
        <v>14432.39</v>
      </c>
      <c r="G370" s="174"/>
      <c r="H370" s="9"/>
      <c r="I370" s="9"/>
    </row>
    <row r="371" spans="1:9" ht="15" customHeight="1">
      <c r="A371" s="182"/>
      <c r="B371" s="70">
        <v>85219</v>
      </c>
      <c r="C371" s="17"/>
      <c r="D371" s="18" t="s">
        <v>129</v>
      </c>
      <c r="E371" s="19">
        <f>SUM(E372:E384)</f>
        <v>465100</v>
      </c>
      <c r="F371" s="39">
        <f>SUM(F372:F384)</f>
        <v>177520.17</v>
      </c>
      <c r="G371" s="40">
        <f>(F371/E371)*1</f>
        <v>0.38168172436035264</v>
      </c>
      <c r="H371" s="9"/>
      <c r="I371" s="9"/>
    </row>
    <row r="372" spans="1:9" ht="15" customHeight="1">
      <c r="A372" s="182"/>
      <c r="B372" s="80"/>
      <c r="C372" s="218">
        <v>4010</v>
      </c>
      <c r="D372" s="219" t="s">
        <v>47</v>
      </c>
      <c r="E372" s="197">
        <v>324528</v>
      </c>
      <c r="F372" s="197">
        <v>108171.66</v>
      </c>
      <c r="G372" s="220"/>
      <c r="H372" s="9"/>
      <c r="I372" s="9"/>
    </row>
    <row r="373" spans="1:9" ht="15" customHeight="1">
      <c r="A373" s="182"/>
      <c r="B373" s="182"/>
      <c r="C373" s="221">
        <v>4040</v>
      </c>
      <c r="D373" s="31" t="s">
        <v>48</v>
      </c>
      <c r="E373" s="32">
        <v>20100</v>
      </c>
      <c r="F373" s="32">
        <v>20068.54</v>
      </c>
      <c r="G373" s="220"/>
      <c r="H373" s="9"/>
      <c r="I373" s="9"/>
    </row>
    <row r="374" spans="1:9" ht="15" customHeight="1">
      <c r="A374" s="182"/>
      <c r="B374" s="182"/>
      <c r="C374" s="221">
        <v>4110</v>
      </c>
      <c r="D374" s="31" t="s">
        <v>23</v>
      </c>
      <c r="E374" s="142">
        <v>54050</v>
      </c>
      <c r="F374" s="32">
        <v>21396.54</v>
      </c>
      <c r="G374" s="220"/>
      <c r="H374" s="9"/>
      <c r="I374" s="9"/>
    </row>
    <row r="375" spans="1:9" ht="15" customHeight="1">
      <c r="A375" s="182"/>
      <c r="B375" s="182"/>
      <c r="C375" s="221">
        <v>4120</v>
      </c>
      <c r="D375" s="31" t="s">
        <v>24</v>
      </c>
      <c r="E375" s="32">
        <v>8350</v>
      </c>
      <c r="F375" s="32">
        <v>2939.53</v>
      </c>
      <c r="G375" s="220"/>
      <c r="H375" s="9"/>
      <c r="I375" s="9"/>
    </row>
    <row r="376" spans="1:9" ht="15" customHeight="1">
      <c r="A376" s="182"/>
      <c r="B376" s="182"/>
      <c r="C376" s="221">
        <v>4210</v>
      </c>
      <c r="D376" s="31" t="s">
        <v>30</v>
      </c>
      <c r="E376" s="32">
        <v>4167</v>
      </c>
      <c r="F376" s="32">
        <v>2181.28</v>
      </c>
      <c r="G376" s="220"/>
      <c r="H376" s="9"/>
      <c r="I376" s="9"/>
    </row>
    <row r="377" spans="1:9" ht="15" customHeight="1">
      <c r="A377" s="182"/>
      <c r="B377" s="182"/>
      <c r="C377" s="221">
        <v>4280</v>
      </c>
      <c r="D377" s="31" t="s">
        <v>55</v>
      </c>
      <c r="E377" s="32">
        <v>6000</v>
      </c>
      <c r="F377" s="32">
        <v>70</v>
      </c>
      <c r="G377" s="220"/>
      <c r="H377" s="9"/>
      <c r="I377" s="9"/>
    </row>
    <row r="378" spans="1:9" ht="15" customHeight="1">
      <c r="A378" s="182"/>
      <c r="B378" s="182"/>
      <c r="C378" s="221">
        <v>4300</v>
      </c>
      <c r="D378" s="31" t="s">
        <v>25</v>
      </c>
      <c r="E378" s="32">
        <v>13000</v>
      </c>
      <c r="F378" s="32">
        <v>4779.32</v>
      </c>
      <c r="G378" s="220"/>
      <c r="H378" s="9"/>
      <c r="I378" s="9"/>
    </row>
    <row r="379" spans="1:9" ht="15" customHeight="1">
      <c r="A379" s="182"/>
      <c r="B379" s="182"/>
      <c r="C379" s="221">
        <v>4410</v>
      </c>
      <c r="D379" s="46" t="s">
        <v>52</v>
      </c>
      <c r="E379" s="32">
        <v>9000</v>
      </c>
      <c r="F379" s="32">
        <v>3245.59</v>
      </c>
      <c r="G379" s="220"/>
      <c r="H379" s="9"/>
      <c r="I379" s="9"/>
    </row>
    <row r="380" spans="1:9" ht="15" customHeight="1">
      <c r="A380" s="182"/>
      <c r="B380" s="182"/>
      <c r="C380" s="221">
        <v>4430</v>
      </c>
      <c r="D380" s="222" t="s">
        <v>26</v>
      </c>
      <c r="E380" s="32">
        <v>2500</v>
      </c>
      <c r="F380" s="32">
        <v>679</v>
      </c>
      <c r="G380" s="220"/>
      <c r="H380" s="9"/>
      <c r="I380" s="9"/>
    </row>
    <row r="381" spans="1:9" ht="15" customHeight="1">
      <c r="A381" s="182"/>
      <c r="B381" s="80"/>
      <c r="C381" s="30">
        <v>4440</v>
      </c>
      <c r="D381" s="223" t="s">
        <v>59</v>
      </c>
      <c r="E381" s="224">
        <v>10000</v>
      </c>
      <c r="F381" s="32">
        <v>7509.52</v>
      </c>
      <c r="G381" s="220"/>
      <c r="H381" s="9"/>
      <c r="I381" s="9"/>
    </row>
    <row r="382" spans="1:9" ht="29.25" customHeight="1">
      <c r="A382" s="182"/>
      <c r="B382" s="182"/>
      <c r="C382" s="225">
        <v>4700</v>
      </c>
      <c r="D382" s="226" t="s">
        <v>60</v>
      </c>
      <c r="E382" s="227">
        <v>2000</v>
      </c>
      <c r="F382" s="83">
        <v>1060</v>
      </c>
      <c r="G382" s="220"/>
      <c r="H382" s="9"/>
      <c r="I382" s="9"/>
    </row>
    <row r="383" spans="1:9" ht="25.5" customHeight="1">
      <c r="A383" s="182"/>
      <c r="B383" s="182"/>
      <c r="C383" s="225">
        <v>4740</v>
      </c>
      <c r="D383" s="226" t="s">
        <v>27</v>
      </c>
      <c r="E383" s="227">
        <v>4405</v>
      </c>
      <c r="F383" s="83">
        <v>427.18</v>
      </c>
      <c r="G383" s="220"/>
      <c r="H383" s="9"/>
      <c r="I383" s="9"/>
    </row>
    <row r="384" spans="1:9" ht="24" customHeight="1">
      <c r="A384" s="182"/>
      <c r="B384" s="80"/>
      <c r="C384" s="225">
        <v>4750</v>
      </c>
      <c r="D384" s="226" t="s">
        <v>61</v>
      </c>
      <c r="E384" s="227">
        <v>7000</v>
      </c>
      <c r="F384" s="83">
        <v>4992.01</v>
      </c>
      <c r="G384" s="220"/>
      <c r="H384" s="9"/>
      <c r="I384" s="9"/>
    </row>
    <row r="385" spans="1:9" ht="15" customHeight="1">
      <c r="A385" s="182"/>
      <c r="B385" s="70">
        <v>85228</v>
      </c>
      <c r="C385" s="146"/>
      <c r="D385" s="228" t="s">
        <v>130</v>
      </c>
      <c r="E385" s="19">
        <f>SUM(E386:E389)</f>
        <v>24101</v>
      </c>
      <c r="F385" s="19">
        <f>SUM(F386:F389)</f>
        <v>8505.27</v>
      </c>
      <c r="G385" s="20">
        <f>(F385/E385)*100%</f>
        <v>0.35290112443467075</v>
      </c>
      <c r="H385" s="9"/>
      <c r="I385" s="9"/>
    </row>
    <row r="386" spans="1:9" ht="15" customHeight="1">
      <c r="A386" s="182"/>
      <c r="B386" s="229"/>
      <c r="C386" s="230">
        <v>4110</v>
      </c>
      <c r="D386" s="231" t="s">
        <v>49</v>
      </c>
      <c r="E386" s="217">
        <v>2054</v>
      </c>
      <c r="F386" s="25">
        <v>839.66</v>
      </c>
      <c r="G386" s="26"/>
      <c r="H386" s="9"/>
      <c r="I386" s="9"/>
    </row>
    <row r="387" spans="1:9" ht="15" customHeight="1">
      <c r="A387" s="182"/>
      <c r="B387" s="229"/>
      <c r="C387" s="230">
        <v>4120</v>
      </c>
      <c r="D387" s="231" t="s">
        <v>24</v>
      </c>
      <c r="E387" s="217">
        <v>447</v>
      </c>
      <c r="F387" s="25">
        <v>129.14</v>
      </c>
      <c r="G387" s="26"/>
      <c r="H387" s="9"/>
      <c r="I387" s="9"/>
    </row>
    <row r="388" spans="1:9" ht="15" customHeight="1">
      <c r="A388" s="182"/>
      <c r="B388" s="229"/>
      <c r="C388" s="230">
        <v>4170</v>
      </c>
      <c r="D388" s="231" t="s">
        <v>105</v>
      </c>
      <c r="E388" s="217">
        <v>16600</v>
      </c>
      <c r="F388" s="25">
        <v>5990.19</v>
      </c>
      <c r="G388" s="26"/>
      <c r="H388" s="9"/>
      <c r="I388" s="9"/>
    </row>
    <row r="389" spans="1:9" ht="15" customHeight="1">
      <c r="A389" s="182"/>
      <c r="B389" s="229"/>
      <c r="C389" s="199">
        <v>4300</v>
      </c>
      <c r="D389" s="46" t="s">
        <v>25</v>
      </c>
      <c r="E389" s="217">
        <v>5000</v>
      </c>
      <c r="F389" s="32">
        <v>1546.28</v>
      </c>
      <c r="G389" s="26"/>
      <c r="H389" s="9"/>
      <c r="I389" s="9"/>
    </row>
    <row r="390" spans="1:9" ht="15" customHeight="1">
      <c r="A390" s="182"/>
      <c r="B390" s="232">
        <v>85295</v>
      </c>
      <c r="C390" s="233"/>
      <c r="D390" s="18" t="s">
        <v>21</v>
      </c>
      <c r="E390" s="186">
        <f>SUM(E391:E393)</f>
        <v>276290</v>
      </c>
      <c r="F390" s="186">
        <f>SUM(F391:F393)</f>
        <v>109362.77</v>
      </c>
      <c r="G390" s="20">
        <f>(F390/E390)*100%</f>
        <v>0.39582601614245905</v>
      </c>
      <c r="H390" s="9"/>
      <c r="I390" s="9"/>
    </row>
    <row r="391" spans="1:9" ht="15" customHeight="1">
      <c r="A391" s="182"/>
      <c r="B391" s="155"/>
      <c r="C391" s="199">
        <v>3110</v>
      </c>
      <c r="D391" s="24" t="s">
        <v>121</v>
      </c>
      <c r="E391" s="217">
        <v>246290</v>
      </c>
      <c r="F391" s="32">
        <v>103159.91</v>
      </c>
      <c r="G391" s="234"/>
      <c r="H391" s="9"/>
      <c r="I391" s="9"/>
    </row>
    <row r="392" spans="1:9" ht="15" customHeight="1">
      <c r="A392" s="182"/>
      <c r="B392" s="155"/>
      <c r="C392" s="235">
        <v>4210</v>
      </c>
      <c r="D392" s="222" t="s">
        <v>30</v>
      </c>
      <c r="E392" s="217">
        <v>20000</v>
      </c>
      <c r="F392" s="142">
        <v>3499.04</v>
      </c>
      <c r="G392" s="234"/>
      <c r="H392" s="9"/>
      <c r="I392" s="9"/>
    </row>
    <row r="393" spans="1:9" ht="15" customHeight="1">
      <c r="A393" s="182"/>
      <c r="B393" s="155"/>
      <c r="C393" s="235">
        <v>4300</v>
      </c>
      <c r="D393" s="222" t="s">
        <v>25</v>
      </c>
      <c r="E393" s="217">
        <v>10000</v>
      </c>
      <c r="F393" s="142">
        <v>2703.82</v>
      </c>
      <c r="G393" s="234"/>
      <c r="H393" s="9"/>
      <c r="I393" s="9"/>
    </row>
    <row r="394" spans="1:9" s="242" customFormat="1" ht="27.75" customHeight="1">
      <c r="A394" s="236">
        <v>853</v>
      </c>
      <c r="B394" s="237"/>
      <c r="C394" s="238"/>
      <c r="D394" s="239" t="s">
        <v>131</v>
      </c>
      <c r="E394" s="240">
        <f>E395</f>
        <v>23392</v>
      </c>
      <c r="F394" s="240">
        <f>F395</f>
        <v>3566.55</v>
      </c>
      <c r="G394" s="181">
        <f>(F394/E394)*100%</f>
        <v>0.15246879274965802</v>
      </c>
      <c r="H394" s="241"/>
      <c r="I394" s="241"/>
    </row>
    <row r="395" spans="1:9" ht="15" customHeight="1">
      <c r="A395" s="155"/>
      <c r="B395" s="243">
        <v>85395</v>
      </c>
      <c r="C395" s="244"/>
      <c r="D395" s="228" t="s">
        <v>21</v>
      </c>
      <c r="E395" s="213">
        <f>SUM(E396:E412)</f>
        <v>23392</v>
      </c>
      <c r="F395" s="213">
        <f>SUM(F396:F412)</f>
        <v>3566.55</v>
      </c>
      <c r="G395" s="214">
        <f>(F395/E395)*100%</f>
        <v>0.15246879274965802</v>
      </c>
      <c r="H395" s="9"/>
      <c r="I395" s="9"/>
    </row>
    <row r="396" spans="1:9" ht="15" customHeight="1">
      <c r="A396" s="155"/>
      <c r="B396" s="229"/>
      <c r="C396" s="230">
        <v>3119</v>
      </c>
      <c r="D396" s="46" t="s">
        <v>121</v>
      </c>
      <c r="E396" s="25">
        <v>12390</v>
      </c>
      <c r="F396" s="25">
        <v>3540</v>
      </c>
      <c r="G396" s="174"/>
      <c r="H396" s="9"/>
      <c r="I396" s="9"/>
    </row>
    <row r="397" spans="1:9" ht="15" customHeight="1">
      <c r="A397" s="155"/>
      <c r="B397" s="229"/>
      <c r="C397" s="230">
        <v>4017</v>
      </c>
      <c r="D397" s="46" t="s">
        <v>47</v>
      </c>
      <c r="E397" s="25">
        <v>4036</v>
      </c>
      <c r="F397" s="25">
        <v>0</v>
      </c>
      <c r="G397" s="174"/>
      <c r="H397" s="9"/>
      <c r="I397" s="9"/>
    </row>
    <row r="398" spans="1:9" ht="15" customHeight="1">
      <c r="A398" s="155"/>
      <c r="B398" s="229"/>
      <c r="C398" s="230">
        <v>4019</v>
      </c>
      <c r="D398" s="46" t="s">
        <v>47</v>
      </c>
      <c r="E398" s="25">
        <v>214</v>
      </c>
      <c r="F398" s="25">
        <v>0</v>
      </c>
      <c r="G398" s="174"/>
      <c r="H398" s="9"/>
      <c r="I398" s="9"/>
    </row>
    <row r="399" spans="1:9" ht="15" customHeight="1">
      <c r="A399" s="155"/>
      <c r="B399" s="229"/>
      <c r="C399" s="230">
        <v>4117</v>
      </c>
      <c r="D399" s="46" t="s">
        <v>23</v>
      </c>
      <c r="E399" s="25">
        <v>946</v>
      </c>
      <c r="F399" s="25">
        <v>0</v>
      </c>
      <c r="G399" s="174"/>
      <c r="H399" s="9"/>
      <c r="I399" s="9"/>
    </row>
    <row r="400" spans="1:9" ht="15" customHeight="1">
      <c r="A400" s="155"/>
      <c r="B400" s="229"/>
      <c r="C400" s="230">
        <v>4119</v>
      </c>
      <c r="D400" s="46" t="s">
        <v>23</v>
      </c>
      <c r="E400" s="25">
        <v>50</v>
      </c>
      <c r="F400" s="25">
        <v>0</v>
      </c>
      <c r="G400" s="174"/>
      <c r="H400" s="9"/>
      <c r="I400" s="9"/>
    </row>
    <row r="401" spans="1:9" ht="15" customHeight="1">
      <c r="A401" s="155"/>
      <c r="B401" s="229"/>
      <c r="C401" s="230">
        <v>4127</v>
      </c>
      <c r="D401" s="46" t="s">
        <v>24</v>
      </c>
      <c r="E401" s="25">
        <v>145</v>
      </c>
      <c r="F401" s="25">
        <v>0</v>
      </c>
      <c r="G401" s="174"/>
      <c r="H401" s="9"/>
      <c r="I401" s="9"/>
    </row>
    <row r="402" spans="1:9" ht="15" customHeight="1">
      <c r="A402" s="155"/>
      <c r="B402" s="229"/>
      <c r="C402" s="230">
        <v>4129</v>
      </c>
      <c r="D402" s="46" t="s">
        <v>24</v>
      </c>
      <c r="E402" s="25">
        <v>8</v>
      </c>
      <c r="F402" s="25">
        <v>0</v>
      </c>
      <c r="G402" s="174"/>
      <c r="H402" s="9"/>
      <c r="I402" s="9"/>
    </row>
    <row r="403" spans="1:9" ht="15" customHeight="1">
      <c r="A403" s="155"/>
      <c r="B403" s="229"/>
      <c r="C403" s="230">
        <v>4137</v>
      </c>
      <c r="D403" s="46" t="s">
        <v>132</v>
      </c>
      <c r="E403" s="25">
        <v>1594</v>
      </c>
      <c r="F403" s="25">
        <v>25.21</v>
      </c>
      <c r="G403" s="174"/>
      <c r="H403" s="9"/>
      <c r="I403" s="9"/>
    </row>
    <row r="404" spans="1:9" ht="15" customHeight="1">
      <c r="A404" s="155"/>
      <c r="B404" s="229"/>
      <c r="C404" s="245">
        <v>4139</v>
      </c>
      <c r="D404" s="246" t="s">
        <v>132</v>
      </c>
      <c r="E404" s="217">
        <v>84</v>
      </c>
      <c r="F404" s="217">
        <v>1.34</v>
      </c>
      <c r="G404" s="174"/>
      <c r="H404" s="9"/>
      <c r="I404" s="9"/>
    </row>
    <row r="405" spans="1:9" ht="15" customHeight="1">
      <c r="A405" s="155"/>
      <c r="B405" s="155"/>
      <c r="C405" s="30">
        <v>4177</v>
      </c>
      <c r="D405" s="223" t="s">
        <v>105</v>
      </c>
      <c r="E405" s="32">
        <v>1899</v>
      </c>
      <c r="F405" s="32">
        <v>0</v>
      </c>
      <c r="G405" s="174"/>
      <c r="H405" s="9"/>
      <c r="I405" s="9"/>
    </row>
    <row r="406" spans="1:9" ht="15" customHeight="1">
      <c r="A406" s="155"/>
      <c r="B406" s="155"/>
      <c r="C406" s="30">
        <v>4179</v>
      </c>
      <c r="D406" s="223" t="s">
        <v>105</v>
      </c>
      <c r="E406" s="32">
        <v>101</v>
      </c>
      <c r="F406" s="32">
        <v>0</v>
      </c>
      <c r="G406" s="174"/>
      <c r="H406" s="9"/>
      <c r="I406" s="9"/>
    </row>
    <row r="407" spans="1:9" ht="24.75" customHeight="1">
      <c r="A407" s="155"/>
      <c r="B407" s="155"/>
      <c r="C407" s="30">
        <v>4707</v>
      </c>
      <c r="D407" s="226" t="s">
        <v>122</v>
      </c>
      <c r="E407" s="32">
        <v>570</v>
      </c>
      <c r="F407" s="32">
        <v>0</v>
      </c>
      <c r="G407" s="174"/>
      <c r="H407" s="9"/>
      <c r="I407" s="9"/>
    </row>
    <row r="408" spans="1:9" ht="24" customHeight="1">
      <c r="A408" s="155"/>
      <c r="B408" s="155"/>
      <c r="C408" s="30">
        <v>4709</v>
      </c>
      <c r="D408" s="226" t="s">
        <v>122</v>
      </c>
      <c r="E408" s="32">
        <v>30</v>
      </c>
      <c r="F408" s="32">
        <v>0</v>
      </c>
      <c r="G408" s="174"/>
      <c r="H408" s="9"/>
      <c r="I408" s="9"/>
    </row>
    <row r="409" spans="1:9" ht="27" customHeight="1">
      <c r="A409" s="155"/>
      <c r="B409" s="229"/>
      <c r="C409" s="82">
        <v>4747</v>
      </c>
      <c r="D409" s="226" t="s">
        <v>27</v>
      </c>
      <c r="E409" s="83">
        <v>62</v>
      </c>
      <c r="F409" s="83">
        <v>0</v>
      </c>
      <c r="G409" s="174"/>
      <c r="H409" s="9"/>
      <c r="I409" s="9"/>
    </row>
    <row r="410" spans="1:9" ht="24" customHeight="1">
      <c r="A410" s="155"/>
      <c r="B410" s="155"/>
      <c r="C410" s="82">
        <v>4749</v>
      </c>
      <c r="D410" s="226" t="s">
        <v>27</v>
      </c>
      <c r="E410" s="83">
        <v>3</v>
      </c>
      <c r="F410" s="83">
        <v>0</v>
      </c>
      <c r="G410" s="174"/>
      <c r="H410" s="9"/>
      <c r="I410" s="9"/>
    </row>
    <row r="411" spans="1:9" ht="21.75" customHeight="1">
      <c r="A411" s="155"/>
      <c r="B411" s="155"/>
      <c r="C411" s="82">
        <v>4757</v>
      </c>
      <c r="D411" s="226" t="s">
        <v>61</v>
      </c>
      <c r="E411" s="83">
        <v>1196</v>
      </c>
      <c r="F411" s="83">
        <v>0</v>
      </c>
      <c r="G411" s="174"/>
      <c r="H411" s="9"/>
      <c r="I411" s="9"/>
    </row>
    <row r="412" spans="1:9" ht="27.75" customHeight="1">
      <c r="A412" s="155"/>
      <c r="B412" s="155"/>
      <c r="C412" s="82">
        <v>4759</v>
      </c>
      <c r="D412" s="226" t="s">
        <v>61</v>
      </c>
      <c r="E412" s="83">
        <v>64</v>
      </c>
      <c r="F412" s="83">
        <v>0</v>
      </c>
      <c r="G412" s="174"/>
      <c r="H412" s="9"/>
      <c r="I412" s="9"/>
    </row>
    <row r="413" spans="1:9" ht="15" customHeight="1">
      <c r="A413" s="247">
        <v>854</v>
      </c>
      <c r="B413" s="248"/>
      <c r="C413" s="248"/>
      <c r="D413" s="249" t="s">
        <v>133</v>
      </c>
      <c r="E413" s="250">
        <f>E414</f>
        <v>50055</v>
      </c>
      <c r="F413" s="250">
        <f>F414</f>
        <v>46737.6</v>
      </c>
      <c r="G413" s="251">
        <f>(F413/E413)*100%</f>
        <v>0.9337249026071321</v>
      </c>
      <c r="H413" s="9"/>
      <c r="I413" s="9"/>
    </row>
    <row r="414" spans="1:9" ht="15" customHeight="1">
      <c r="A414" s="80"/>
      <c r="B414" s="212">
        <v>85415</v>
      </c>
      <c r="C414" s="146"/>
      <c r="D414" s="18" t="s">
        <v>134</v>
      </c>
      <c r="E414" s="19">
        <f>E415</f>
        <v>50055</v>
      </c>
      <c r="F414" s="19">
        <f>F415</f>
        <v>46737.6</v>
      </c>
      <c r="G414" s="20">
        <f>(F414/E414)*100%</f>
        <v>0.9337249026071321</v>
      </c>
      <c r="H414" s="9"/>
      <c r="I414" s="9"/>
    </row>
    <row r="415" spans="1:9" ht="15" customHeight="1">
      <c r="A415" s="80"/>
      <c r="B415" s="155"/>
      <c r="C415" s="199">
        <v>3240</v>
      </c>
      <c r="D415" s="31" t="s">
        <v>100</v>
      </c>
      <c r="E415" s="32">
        <v>50055</v>
      </c>
      <c r="F415" s="32">
        <v>46737.6</v>
      </c>
      <c r="G415" s="234"/>
      <c r="H415" s="9"/>
      <c r="I415" s="9"/>
    </row>
    <row r="416" spans="1:18" s="257" customFormat="1" ht="15" customHeight="1">
      <c r="A416" s="252">
        <v>900</v>
      </c>
      <c r="B416" s="253"/>
      <c r="C416" s="254"/>
      <c r="D416" s="255" t="s">
        <v>135</v>
      </c>
      <c r="E416" s="256">
        <f>E417+E419+E422+E425+E427+E433</f>
        <v>4291023</v>
      </c>
      <c r="F416" s="256">
        <f>F417+F419+F422+F425+F427+F433</f>
        <v>2473949.77</v>
      </c>
      <c r="G416" s="251">
        <f>(F416/E416)*100%</f>
        <v>0.5765407852626285</v>
      </c>
      <c r="H416" s="9"/>
      <c r="I416" s="9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1:9" ht="15" customHeight="1">
      <c r="A417" s="80"/>
      <c r="B417" s="70">
        <v>90001</v>
      </c>
      <c r="C417" s="157"/>
      <c r="D417" s="18" t="s">
        <v>136</v>
      </c>
      <c r="E417" s="19">
        <f>E418</f>
        <v>2868100</v>
      </c>
      <c r="F417" s="19">
        <f>F418</f>
        <v>1602956.58</v>
      </c>
      <c r="G417" s="20">
        <f>(F417/E417)*100%</f>
        <v>0.5588914542728636</v>
      </c>
      <c r="H417" s="9"/>
      <c r="I417" s="9"/>
    </row>
    <row r="418" spans="1:9" ht="15" customHeight="1">
      <c r="A418" s="80"/>
      <c r="B418" s="258"/>
      <c r="C418" s="259">
        <v>6050</v>
      </c>
      <c r="D418" s="260" t="s">
        <v>18</v>
      </c>
      <c r="E418" s="25">
        <v>2868100</v>
      </c>
      <c r="F418" s="25">
        <v>1602956.58</v>
      </c>
      <c r="G418" s="26"/>
      <c r="H418" s="9"/>
      <c r="I418" s="9"/>
    </row>
    <row r="419" spans="1:9" ht="15" customHeight="1">
      <c r="A419" s="80"/>
      <c r="B419" s="118">
        <v>90002</v>
      </c>
      <c r="C419" s="28"/>
      <c r="D419" s="18" t="s">
        <v>137</v>
      </c>
      <c r="E419" s="19">
        <f>E420+E421</f>
        <v>284675</v>
      </c>
      <c r="F419" s="19">
        <f>F420+F421</f>
        <v>279675</v>
      </c>
      <c r="G419" s="20">
        <f>(F419/E419)*100%</f>
        <v>0.982436111355054</v>
      </c>
      <c r="H419" s="9"/>
      <c r="I419" s="9"/>
    </row>
    <row r="420" spans="1:9" ht="15" customHeight="1">
      <c r="A420" s="80"/>
      <c r="B420" s="155"/>
      <c r="C420" s="198">
        <v>4300</v>
      </c>
      <c r="D420" s="31" t="s">
        <v>25</v>
      </c>
      <c r="E420" s="197">
        <v>5000</v>
      </c>
      <c r="F420" s="197">
        <v>0</v>
      </c>
      <c r="G420" s="234"/>
      <c r="H420" s="9"/>
      <c r="I420" s="9"/>
    </row>
    <row r="421" spans="1:9" ht="44.25" customHeight="1">
      <c r="A421" s="80"/>
      <c r="B421" s="261"/>
      <c r="C421" s="262">
        <v>6010</v>
      </c>
      <c r="D421" s="263" t="s">
        <v>84</v>
      </c>
      <c r="E421" s="150">
        <v>279675</v>
      </c>
      <c r="F421" s="150">
        <v>279675</v>
      </c>
      <c r="G421" s="264"/>
      <c r="H421" s="9"/>
      <c r="I421" s="9"/>
    </row>
    <row r="422" spans="1:9" ht="15" customHeight="1">
      <c r="A422" s="80"/>
      <c r="B422" s="212">
        <v>90003</v>
      </c>
      <c r="C422" s="146"/>
      <c r="D422" s="18" t="s">
        <v>138</v>
      </c>
      <c r="E422" s="19">
        <f>E423+E424</f>
        <v>7225</v>
      </c>
      <c r="F422" s="19">
        <f>F423+F424</f>
        <v>394.4</v>
      </c>
      <c r="G422" s="20">
        <f>(F422/E422)*100%</f>
        <v>0.054588235294117646</v>
      </c>
      <c r="H422" s="9"/>
      <c r="I422" s="9"/>
    </row>
    <row r="423" spans="1:9" ht="15" customHeight="1">
      <c r="A423" s="80"/>
      <c r="B423" s="265"/>
      <c r="C423" s="259">
        <v>4210</v>
      </c>
      <c r="D423" s="219" t="s">
        <v>139</v>
      </c>
      <c r="E423" s="25">
        <v>2000</v>
      </c>
      <c r="F423" s="25">
        <v>0</v>
      </c>
      <c r="G423" s="174"/>
      <c r="H423" s="9"/>
      <c r="I423" s="9"/>
    </row>
    <row r="424" spans="1:9" ht="15" customHeight="1">
      <c r="A424" s="80"/>
      <c r="B424" s="155"/>
      <c r="C424" s="198">
        <v>4300</v>
      </c>
      <c r="D424" s="46" t="s">
        <v>25</v>
      </c>
      <c r="E424" s="197">
        <v>5225</v>
      </c>
      <c r="F424" s="197">
        <v>394.4</v>
      </c>
      <c r="G424" s="266"/>
      <c r="H424" s="9"/>
      <c r="I424" s="9"/>
    </row>
    <row r="425" spans="1:9" ht="15" customHeight="1">
      <c r="A425" s="80"/>
      <c r="B425" s="212">
        <v>90004</v>
      </c>
      <c r="C425" s="146"/>
      <c r="D425" s="18" t="s">
        <v>140</v>
      </c>
      <c r="E425" s="19">
        <f>E426</f>
        <v>45000</v>
      </c>
      <c r="F425" s="19">
        <f>F426</f>
        <v>30222.81</v>
      </c>
      <c r="G425" s="20">
        <f>(F425/E425)*100%</f>
        <v>0.671618</v>
      </c>
      <c r="H425" s="9"/>
      <c r="I425" s="9"/>
    </row>
    <row r="426" spans="1:9" ht="15" customHeight="1">
      <c r="A426" s="80"/>
      <c r="B426" s="155"/>
      <c r="C426" s="235">
        <v>4210</v>
      </c>
      <c r="D426" s="219" t="s">
        <v>30</v>
      </c>
      <c r="E426" s="32">
        <v>45000</v>
      </c>
      <c r="F426" s="25">
        <v>30222.81</v>
      </c>
      <c r="G426" s="33"/>
      <c r="H426" s="9"/>
      <c r="I426" s="9"/>
    </row>
    <row r="427" spans="1:9" ht="15" customHeight="1">
      <c r="A427" s="80"/>
      <c r="B427" s="212">
        <v>90015</v>
      </c>
      <c r="C427" s="17"/>
      <c r="D427" s="17" t="s">
        <v>141</v>
      </c>
      <c r="E427" s="267">
        <f>SUM(E428:E432)</f>
        <v>566850</v>
      </c>
      <c r="F427" s="267">
        <f>SUM(F428:F432)</f>
        <v>275059.37</v>
      </c>
      <c r="G427" s="20">
        <f>(F427/E427)*100%</f>
        <v>0.48524189820940283</v>
      </c>
      <c r="H427" s="9"/>
      <c r="I427" s="9"/>
    </row>
    <row r="428" spans="1:9" ht="15" customHeight="1">
      <c r="A428" s="80"/>
      <c r="B428" s="155"/>
      <c r="C428" s="198">
        <v>4210</v>
      </c>
      <c r="D428" s="219" t="s">
        <v>30</v>
      </c>
      <c r="E428" s="32">
        <v>3000</v>
      </c>
      <c r="F428" s="32">
        <v>0</v>
      </c>
      <c r="G428" s="234"/>
      <c r="I428" s="2"/>
    </row>
    <row r="429" spans="1:9" ht="15" customHeight="1">
      <c r="A429" s="80"/>
      <c r="B429" s="155"/>
      <c r="C429" s="199">
        <v>4260</v>
      </c>
      <c r="D429" s="31" t="s">
        <v>40</v>
      </c>
      <c r="E429" s="32">
        <v>325000</v>
      </c>
      <c r="F429" s="32">
        <v>140122.96</v>
      </c>
      <c r="G429" s="234"/>
      <c r="H429" s="21"/>
      <c r="I429" s="21"/>
    </row>
    <row r="430" spans="1:9" ht="15" customHeight="1">
      <c r="A430" s="80"/>
      <c r="B430" s="155"/>
      <c r="C430" s="199">
        <v>4270</v>
      </c>
      <c r="D430" s="31" t="s">
        <v>35</v>
      </c>
      <c r="E430" s="32">
        <v>190000</v>
      </c>
      <c r="F430" s="32">
        <v>97177.41</v>
      </c>
      <c r="G430" s="234"/>
      <c r="I430" s="2"/>
    </row>
    <row r="431" spans="1:9" s="269" customFormat="1" ht="20.25" customHeight="1">
      <c r="A431" s="80"/>
      <c r="B431" s="155"/>
      <c r="C431" s="199">
        <v>4300</v>
      </c>
      <c r="D431" s="46" t="s">
        <v>25</v>
      </c>
      <c r="E431" s="32">
        <v>40000</v>
      </c>
      <c r="F431" s="32">
        <v>28909</v>
      </c>
      <c r="G431" s="234"/>
      <c r="H431" s="268"/>
      <c r="I431" s="268"/>
    </row>
    <row r="432" spans="1:9" ht="15" customHeight="1">
      <c r="A432" s="80"/>
      <c r="B432" s="155"/>
      <c r="C432" s="199">
        <v>6050</v>
      </c>
      <c r="D432" s="31" t="s">
        <v>18</v>
      </c>
      <c r="E432" s="32">
        <v>8850</v>
      </c>
      <c r="F432" s="32">
        <v>8850</v>
      </c>
      <c r="G432" s="234"/>
      <c r="H432" s="21"/>
      <c r="I432" s="21"/>
    </row>
    <row r="433" spans="1:9" ht="24.75" customHeight="1">
      <c r="A433" s="80"/>
      <c r="B433" s="212">
        <v>90095</v>
      </c>
      <c r="C433" s="146"/>
      <c r="D433" s="18" t="s">
        <v>21</v>
      </c>
      <c r="E433" s="19">
        <f>SUM(E434:E446)</f>
        <v>519173</v>
      </c>
      <c r="F433" s="19">
        <f>SUM(F434:F446)</f>
        <v>285641.61</v>
      </c>
      <c r="G433" s="20">
        <f>(F433/E433)*100%</f>
        <v>0.550185795486283</v>
      </c>
      <c r="I433" s="2"/>
    </row>
    <row r="434" spans="1:9" ht="15" customHeight="1">
      <c r="A434" s="80"/>
      <c r="B434" s="270"/>
      <c r="C434" s="259">
        <v>3020</v>
      </c>
      <c r="D434" s="31" t="s">
        <v>88</v>
      </c>
      <c r="E434" s="271">
        <v>5000</v>
      </c>
      <c r="F434" s="271">
        <v>3236.68</v>
      </c>
      <c r="G434" s="272"/>
      <c r="I434" s="2"/>
    </row>
    <row r="435" spans="1:9" ht="15" customHeight="1">
      <c r="A435" s="80"/>
      <c r="B435" s="270"/>
      <c r="C435" s="30">
        <v>4010</v>
      </c>
      <c r="D435" s="87" t="s">
        <v>22</v>
      </c>
      <c r="E435" s="197">
        <v>262000</v>
      </c>
      <c r="F435" s="197">
        <v>147643.52</v>
      </c>
      <c r="G435" s="272"/>
      <c r="H435" s="21"/>
      <c r="I435" s="21"/>
    </row>
    <row r="436" spans="1:9" ht="15" customHeight="1">
      <c r="A436" s="80"/>
      <c r="B436" s="270"/>
      <c r="C436" s="30">
        <v>4040</v>
      </c>
      <c r="D436" s="31" t="s">
        <v>48</v>
      </c>
      <c r="E436" s="32">
        <v>24060</v>
      </c>
      <c r="F436" s="32">
        <v>16261.16</v>
      </c>
      <c r="G436" s="272"/>
      <c r="I436" s="2"/>
    </row>
    <row r="437" spans="1:9" ht="15" customHeight="1">
      <c r="A437" s="80"/>
      <c r="B437" s="270"/>
      <c r="C437" s="30">
        <v>4110</v>
      </c>
      <c r="D437" s="31" t="s">
        <v>49</v>
      </c>
      <c r="E437" s="142">
        <v>48630</v>
      </c>
      <c r="F437" s="32">
        <v>24473.07</v>
      </c>
      <c r="G437" s="272"/>
      <c r="H437" s="21"/>
      <c r="I437" s="21"/>
    </row>
    <row r="438" spans="1:9" ht="15" customHeight="1">
      <c r="A438" s="80"/>
      <c r="B438" s="270"/>
      <c r="C438" s="30">
        <v>4120</v>
      </c>
      <c r="D438" s="31" t="s">
        <v>24</v>
      </c>
      <c r="E438" s="32">
        <v>7900</v>
      </c>
      <c r="F438" s="32">
        <v>4154.42</v>
      </c>
      <c r="G438" s="272"/>
      <c r="H438" s="21"/>
      <c r="I438" s="21"/>
    </row>
    <row r="439" spans="1:9" ht="15" customHeight="1">
      <c r="A439" s="80"/>
      <c r="B439" s="270"/>
      <c r="C439" s="30">
        <v>4210</v>
      </c>
      <c r="D439" s="31" t="s">
        <v>30</v>
      </c>
      <c r="E439" s="32">
        <v>68370</v>
      </c>
      <c r="F439" s="32">
        <v>28487.74</v>
      </c>
      <c r="G439" s="272"/>
      <c r="I439" s="2"/>
    </row>
    <row r="440" spans="1:9" ht="15" customHeight="1">
      <c r="A440" s="80"/>
      <c r="B440" s="270"/>
      <c r="C440" s="30">
        <v>4260</v>
      </c>
      <c r="D440" s="31" t="s">
        <v>40</v>
      </c>
      <c r="E440" s="32">
        <v>55000</v>
      </c>
      <c r="F440" s="32">
        <v>37114.75</v>
      </c>
      <c r="G440" s="272"/>
      <c r="I440" s="2"/>
    </row>
    <row r="441" spans="1:9" ht="15" customHeight="1">
      <c r="A441" s="80"/>
      <c r="B441" s="270"/>
      <c r="C441" s="30">
        <v>4270</v>
      </c>
      <c r="D441" s="31" t="s">
        <v>35</v>
      </c>
      <c r="E441" s="32">
        <v>8000</v>
      </c>
      <c r="F441" s="32">
        <v>922.79</v>
      </c>
      <c r="G441" s="272"/>
      <c r="I441" s="2"/>
    </row>
    <row r="442" spans="1:9" ht="15" customHeight="1">
      <c r="A442" s="80"/>
      <c r="B442" s="270"/>
      <c r="C442" s="30">
        <v>4280</v>
      </c>
      <c r="D442" s="31" t="s">
        <v>55</v>
      </c>
      <c r="E442" s="32">
        <v>2030</v>
      </c>
      <c r="F442" s="32">
        <v>1070</v>
      </c>
      <c r="G442" s="272"/>
      <c r="H442" s="21"/>
      <c r="I442" s="21"/>
    </row>
    <row r="443" spans="1:9" ht="15" customHeight="1">
      <c r="A443" s="80"/>
      <c r="B443" s="270"/>
      <c r="C443" s="30">
        <v>4300</v>
      </c>
      <c r="D443" s="31" t="s">
        <v>25</v>
      </c>
      <c r="E443" s="32">
        <v>26000</v>
      </c>
      <c r="F443" s="32">
        <v>14580.11</v>
      </c>
      <c r="G443" s="272"/>
      <c r="H443" s="21"/>
      <c r="I443" s="21"/>
    </row>
    <row r="444" spans="1:9" ht="33" customHeight="1">
      <c r="A444" s="80"/>
      <c r="B444" s="270"/>
      <c r="C444" s="30">
        <v>4370</v>
      </c>
      <c r="D444" s="34" t="s">
        <v>142</v>
      </c>
      <c r="E444" s="32">
        <v>1800</v>
      </c>
      <c r="F444" s="32">
        <v>612.53</v>
      </c>
      <c r="G444" s="272"/>
      <c r="I444" s="2"/>
    </row>
    <row r="445" spans="1:9" ht="18.75" customHeight="1">
      <c r="A445" s="80"/>
      <c r="B445" s="270"/>
      <c r="C445" s="82">
        <v>4410</v>
      </c>
      <c r="D445" s="273" t="s">
        <v>52</v>
      </c>
      <c r="E445" s="83">
        <v>2000</v>
      </c>
      <c r="F445" s="83">
        <v>797.8</v>
      </c>
      <c r="G445" s="272"/>
      <c r="I445" s="2"/>
    </row>
    <row r="446" spans="1:9" ht="15" customHeight="1">
      <c r="A446" s="80"/>
      <c r="B446" s="270"/>
      <c r="C446" s="30">
        <v>4440</v>
      </c>
      <c r="D446" s="31" t="s">
        <v>59</v>
      </c>
      <c r="E446" s="142">
        <v>8383</v>
      </c>
      <c r="F446" s="32">
        <v>6287.04</v>
      </c>
      <c r="G446" s="272"/>
      <c r="I446" s="2"/>
    </row>
    <row r="447" spans="1:9" ht="15" customHeight="1">
      <c r="A447" s="274">
        <v>921</v>
      </c>
      <c r="B447" s="275"/>
      <c r="C447" s="275"/>
      <c r="D447" s="255" t="s">
        <v>143</v>
      </c>
      <c r="E447" s="276">
        <f>E448+E450+E458+E461+E463</f>
        <v>1744426</v>
      </c>
      <c r="F447" s="276">
        <f>F448+F450+F458+F461+F463</f>
        <v>589420.85</v>
      </c>
      <c r="G447" s="251">
        <f>(F447/E447)*100%</f>
        <v>0.3378881362694663</v>
      </c>
      <c r="I447" s="2"/>
    </row>
    <row r="448" spans="1:9" ht="15" customHeight="1">
      <c r="A448" s="277"/>
      <c r="B448" s="278">
        <v>92108</v>
      </c>
      <c r="C448" s="146"/>
      <c r="D448" s="18" t="s">
        <v>144</v>
      </c>
      <c r="E448" s="186">
        <f>E449</f>
        <v>50000</v>
      </c>
      <c r="F448" s="186">
        <f>F449</f>
        <v>25000</v>
      </c>
      <c r="G448" s="20">
        <f>(F448/E448)*100%</f>
        <v>0.5</v>
      </c>
      <c r="I448" s="2"/>
    </row>
    <row r="449" spans="1:9" ht="33" customHeight="1">
      <c r="A449" s="277"/>
      <c r="B449" s="279"/>
      <c r="C449" s="193">
        <v>2820</v>
      </c>
      <c r="D449" s="24" t="s">
        <v>115</v>
      </c>
      <c r="E449" s="121">
        <v>50000</v>
      </c>
      <c r="F449" s="121">
        <v>25000</v>
      </c>
      <c r="G449" s="26"/>
      <c r="I449" s="2"/>
    </row>
    <row r="450" spans="1:9" ht="21.75" customHeight="1">
      <c r="A450" s="277"/>
      <c r="B450" s="212">
        <v>92109</v>
      </c>
      <c r="C450" s="146"/>
      <c r="D450" s="18" t="s">
        <v>145</v>
      </c>
      <c r="E450" s="19">
        <f>SUM(E451:E457)</f>
        <v>1557526</v>
      </c>
      <c r="F450" s="19">
        <f>SUM(F451:F457)</f>
        <v>521953.61</v>
      </c>
      <c r="G450" s="20">
        <f>(F450/E450)*100%</f>
        <v>0.3351171087994679</v>
      </c>
      <c r="I450" s="2"/>
    </row>
    <row r="451" spans="1:9" ht="30" customHeight="1">
      <c r="A451" s="277"/>
      <c r="B451" s="280"/>
      <c r="C451" s="262">
        <v>2480</v>
      </c>
      <c r="D451" s="281" t="s">
        <v>146</v>
      </c>
      <c r="E451" s="83">
        <v>495000</v>
      </c>
      <c r="F451" s="83">
        <v>302000</v>
      </c>
      <c r="G451" s="282"/>
      <c r="I451" s="2"/>
    </row>
    <row r="452" spans="1:9" ht="15" customHeight="1">
      <c r="A452" s="277"/>
      <c r="B452" s="280"/>
      <c r="C452" s="199">
        <v>4210</v>
      </c>
      <c r="D452" s="31" t="s">
        <v>30</v>
      </c>
      <c r="E452" s="197">
        <v>56900</v>
      </c>
      <c r="F452" s="283">
        <v>19818</v>
      </c>
      <c r="G452" s="282"/>
      <c r="I452" s="2"/>
    </row>
    <row r="453" spans="1:9" ht="15" customHeight="1">
      <c r="A453" s="277"/>
      <c r="B453" s="280"/>
      <c r="C453" s="199">
        <v>4260</v>
      </c>
      <c r="D453" s="31" t="s">
        <v>40</v>
      </c>
      <c r="E453" s="284">
        <v>88376</v>
      </c>
      <c r="F453" s="32">
        <v>49929.06</v>
      </c>
      <c r="G453" s="282"/>
      <c r="I453" s="2"/>
    </row>
    <row r="454" spans="1:9" ht="27.75" customHeight="1">
      <c r="A454" s="277"/>
      <c r="B454" s="280"/>
      <c r="C454" s="199">
        <v>4270</v>
      </c>
      <c r="D454" s="31" t="s">
        <v>35</v>
      </c>
      <c r="E454" s="32">
        <v>62000</v>
      </c>
      <c r="F454" s="32">
        <v>29968.48</v>
      </c>
      <c r="G454" s="282"/>
      <c r="I454" s="2"/>
    </row>
    <row r="455" spans="1:9" ht="15" customHeight="1">
      <c r="A455" s="277"/>
      <c r="B455" s="280"/>
      <c r="C455" s="199">
        <v>4300</v>
      </c>
      <c r="D455" s="31" t="s">
        <v>25</v>
      </c>
      <c r="E455" s="32">
        <v>44200</v>
      </c>
      <c r="F455" s="32">
        <v>32351.72</v>
      </c>
      <c r="G455" s="282"/>
      <c r="I455" s="2"/>
    </row>
    <row r="456" spans="1:9" ht="23.25" customHeight="1">
      <c r="A456" s="277"/>
      <c r="B456" s="280"/>
      <c r="C456" s="199">
        <v>6050</v>
      </c>
      <c r="D456" s="31" t="s">
        <v>18</v>
      </c>
      <c r="E456" s="32">
        <v>96000</v>
      </c>
      <c r="F456" s="32">
        <v>83982.35</v>
      </c>
      <c r="G456" s="282"/>
      <c r="I456" s="2"/>
    </row>
    <row r="457" spans="1:9" ht="47.25" customHeight="1">
      <c r="A457" s="277"/>
      <c r="B457" s="280"/>
      <c r="C457" s="199">
        <v>6220</v>
      </c>
      <c r="D457" s="34" t="s">
        <v>147</v>
      </c>
      <c r="E457" s="32">
        <v>715050</v>
      </c>
      <c r="F457" s="32">
        <v>3904</v>
      </c>
      <c r="G457" s="282"/>
      <c r="I457" s="2"/>
    </row>
    <row r="458" spans="1:9" ht="15" customHeight="1">
      <c r="A458" s="277"/>
      <c r="B458" s="183">
        <v>92116</v>
      </c>
      <c r="C458" s="285"/>
      <c r="D458" s="286" t="s">
        <v>148</v>
      </c>
      <c r="E458" s="287">
        <f>E459</f>
        <v>84000</v>
      </c>
      <c r="F458" s="287">
        <f>F459</f>
        <v>42000</v>
      </c>
      <c r="G458" s="187">
        <f>(F458/E458)*100%</f>
        <v>0.5</v>
      </c>
      <c r="H458" s="21"/>
      <c r="I458" s="21"/>
    </row>
    <row r="459" spans="1:9" ht="35.25" customHeight="1">
      <c r="A459" s="277"/>
      <c r="B459" s="288"/>
      <c r="C459" s="289">
        <v>2480</v>
      </c>
      <c r="D459" s="201" t="s">
        <v>146</v>
      </c>
      <c r="E459" s="168">
        <v>84000</v>
      </c>
      <c r="F459" s="168">
        <v>42000</v>
      </c>
      <c r="G459" s="290"/>
      <c r="I459" s="2"/>
    </row>
    <row r="460" spans="1:9" ht="12.75" customHeight="1" hidden="1">
      <c r="A460" s="277"/>
      <c r="B460" s="288"/>
      <c r="C460" s="289"/>
      <c r="D460" s="201"/>
      <c r="E460" s="168"/>
      <c r="F460" s="168"/>
      <c r="G460" s="290"/>
      <c r="H460" s="21"/>
      <c r="I460" s="21"/>
    </row>
    <row r="461" spans="1:9" ht="29.25" customHeight="1">
      <c r="A461" s="277"/>
      <c r="B461" s="70">
        <v>92120</v>
      </c>
      <c r="C461" s="17"/>
      <c r="D461" s="18" t="s">
        <v>149</v>
      </c>
      <c r="E461" s="19">
        <f>E462</f>
        <v>25000</v>
      </c>
      <c r="F461" s="19">
        <f>F462</f>
        <v>0</v>
      </c>
      <c r="G461" s="20">
        <f>(F461/E461)*100%</f>
        <v>0</v>
      </c>
      <c r="H461" s="21"/>
      <c r="I461" s="21"/>
    </row>
    <row r="462" spans="1:9" ht="60.75" customHeight="1">
      <c r="A462" s="277"/>
      <c r="B462" s="291"/>
      <c r="C462" s="262">
        <v>2720</v>
      </c>
      <c r="D462" s="263" t="s">
        <v>150</v>
      </c>
      <c r="E462" s="150">
        <v>25000</v>
      </c>
      <c r="F462" s="150">
        <v>0</v>
      </c>
      <c r="G462" s="282"/>
      <c r="H462" s="9"/>
      <c r="I462" s="9"/>
    </row>
    <row r="463" spans="1:9" ht="24" customHeight="1">
      <c r="A463" s="277"/>
      <c r="B463" s="292">
        <v>92195</v>
      </c>
      <c r="C463" s="293"/>
      <c r="D463" s="94" t="s">
        <v>21</v>
      </c>
      <c r="E463" s="294">
        <f>E464+E465</f>
        <v>27900</v>
      </c>
      <c r="F463" s="294">
        <f>F464+F465</f>
        <v>467.24</v>
      </c>
      <c r="G463" s="295">
        <f>(F463/E463)*100%</f>
        <v>0.01674695340501792</v>
      </c>
      <c r="H463" s="9"/>
      <c r="I463" s="9"/>
    </row>
    <row r="464" spans="1:9" ht="15" customHeight="1">
      <c r="A464" s="277"/>
      <c r="B464" s="296"/>
      <c r="C464" s="297">
        <v>4210</v>
      </c>
      <c r="D464" s="24" t="s">
        <v>30</v>
      </c>
      <c r="E464" s="168">
        <v>18100</v>
      </c>
      <c r="F464" s="168">
        <v>467.24</v>
      </c>
      <c r="G464" s="290"/>
      <c r="I464" s="2"/>
    </row>
    <row r="465" spans="1:9" ht="15" customHeight="1">
      <c r="A465" s="277"/>
      <c r="B465" s="296"/>
      <c r="C465" s="297">
        <v>4300</v>
      </c>
      <c r="D465" s="24" t="s">
        <v>25</v>
      </c>
      <c r="E465" s="168">
        <v>9800</v>
      </c>
      <c r="F465" s="168">
        <v>0</v>
      </c>
      <c r="G465" s="290"/>
      <c r="I465" s="2"/>
    </row>
    <row r="466" spans="1:9" ht="15" customHeight="1">
      <c r="A466" s="298">
        <v>926</v>
      </c>
      <c r="B466" s="299"/>
      <c r="C466" s="299"/>
      <c r="D466" s="179" t="s">
        <v>151</v>
      </c>
      <c r="E466" s="180">
        <f>E467+E470</f>
        <v>356500</v>
      </c>
      <c r="F466" s="180">
        <f>F467+F470</f>
        <v>179860.29</v>
      </c>
      <c r="G466" s="300">
        <f>(F466/E466)*100%</f>
        <v>0.5045169424964937</v>
      </c>
      <c r="I466" s="2"/>
    </row>
    <row r="467" spans="1:9" ht="15" customHeight="1">
      <c r="A467" s="15"/>
      <c r="B467" s="118">
        <v>92601</v>
      </c>
      <c r="C467" s="28"/>
      <c r="D467" s="18" t="s">
        <v>152</v>
      </c>
      <c r="E467" s="99">
        <f>E468+E469</f>
        <v>9800</v>
      </c>
      <c r="F467" s="99">
        <f>F468+F469</f>
        <v>0</v>
      </c>
      <c r="G467" s="20">
        <f>(F467/E467)*100%</f>
        <v>0</v>
      </c>
      <c r="H467" s="21"/>
      <c r="I467" s="21"/>
    </row>
    <row r="468" spans="1:9" ht="15" customHeight="1">
      <c r="A468" s="15"/>
      <c r="B468" s="301"/>
      <c r="C468" s="45">
        <v>4210</v>
      </c>
      <c r="D468" s="46" t="s">
        <v>30</v>
      </c>
      <c r="E468" s="302">
        <v>5000</v>
      </c>
      <c r="F468" s="302">
        <v>0</v>
      </c>
      <c r="G468" s="303"/>
      <c r="I468" s="2"/>
    </row>
    <row r="469" spans="1:9" ht="19.5" customHeight="1">
      <c r="A469" s="15"/>
      <c r="B469" s="301"/>
      <c r="C469" s="45">
        <v>4300</v>
      </c>
      <c r="D469" s="31" t="s">
        <v>25</v>
      </c>
      <c r="E469" s="302">
        <v>4800</v>
      </c>
      <c r="F469" s="302">
        <v>0</v>
      </c>
      <c r="G469" s="303"/>
      <c r="I469" s="2"/>
    </row>
    <row r="470" spans="1:9" ht="21.75" customHeight="1">
      <c r="A470" s="15"/>
      <c r="B470" s="304">
        <v>92605</v>
      </c>
      <c r="C470" s="305"/>
      <c r="D470" s="35" t="s">
        <v>153</v>
      </c>
      <c r="E470" s="306">
        <f>E471+E472+E473+E474</f>
        <v>346700</v>
      </c>
      <c r="F470" s="306">
        <f>F471+F472+F473+F474</f>
        <v>179860.29</v>
      </c>
      <c r="G470" s="214">
        <f>(F470/E470)*100%</f>
        <v>0.5187778771271994</v>
      </c>
      <c r="I470" s="2"/>
    </row>
    <row r="471" spans="1:9" ht="37.5" customHeight="1">
      <c r="A471" s="15"/>
      <c r="B471" s="226"/>
      <c r="C471" s="307">
        <v>2820</v>
      </c>
      <c r="D471" s="34" t="s">
        <v>115</v>
      </c>
      <c r="E471" s="308">
        <v>280000</v>
      </c>
      <c r="F471" s="308">
        <v>157500</v>
      </c>
      <c r="G471" s="98"/>
      <c r="I471" s="2"/>
    </row>
    <row r="472" spans="1:9" ht="25.5" customHeight="1">
      <c r="A472" s="15"/>
      <c r="B472" s="15"/>
      <c r="C472" s="221">
        <v>4210</v>
      </c>
      <c r="D472" s="31" t="s">
        <v>30</v>
      </c>
      <c r="E472" s="32">
        <v>33200</v>
      </c>
      <c r="F472" s="32">
        <v>11811.59</v>
      </c>
      <c r="G472" s="98"/>
      <c r="I472" s="2"/>
    </row>
    <row r="473" spans="1:9" ht="21" customHeight="1">
      <c r="A473" s="15"/>
      <c r="B473" s="15"/>
      <c r="C473" s="309">
        <v>4300</v>
      </c>
      <c r="D473" s="222" t="s">
        <v>25</v>
      </c>
      <c r="E473" s="142">
        <v>31000</v>
      </c>
      <c r="F473" s="142">
        <v>10548.7</v>
      </c>
      <c r="G473" s="98"/>
      <c r="I473" s="2"/>
    </row>
    <row r="474" spans="1:9" ht="19.5" customHeight="1">
      <c r="A474" s="15"/>
      <c r="B474" s="15"/>
      <c r="C474" s="310">
        <v>4430</v>
      </c>
      <c r="D474" s="311" t="s">
        <v>26</v>
      </c>
      <c r="E474" s="32">
        <v>2500</v>
      </c>
      <c r="F474" s="32">
        <v>0</v>
      </c>
      <c r="G474" s="98"/>
      <c r="I474" s="2"/>
    </row>
    <row r="475" spans="3:9" ht="15" customHeight="1">
      <c r="C475" s="312"/>
      <c r="D475" s="312"/>
      <c r="E475" s="313">
        <f>E4+E29+E33+E44+E47+E55+E60+E107+E124+E140+E144+E147+E152+E329+E349+E394+E413+E416+E447+E466</f>
        <v>28261025</v>
      </c>
      <c r="F475" s="313">
        <f>F4+F29+F33+F44+F47+F55+F60+F107+F124+F140+F144+F147+F152+F329+F349+F394+F413+F416+F447+F466</f>
        <v>13930384.03</v>
      </c>
      <c r="G475" s="314">
        <f>(F475/E475)*100%</f>
        <v>0.49291857000940337</v>
      </c>
      <c r="I475" s="2"/>
    </row>
  </sheetData>
  <mergeCells count="151">
    <mergeCell ref="A1:G1"/>
    <mergeCell ref="A2:A3"/>
    <mergeCell ref="B2:B3"/>
    <mergeCell ref="C2:C3"/>
    <mergeCell ref="D2:D3"/>
    <mergeCell ref="E2:E3"/>
    <mergeCell ref="F2:F3"/>
    <mergeCell ref="G2:G3"/>
    <mergeCell ref="A5:A28"/>
    <mergeCell ref="B6:B10"/>
    <mergeCell ref="C6:C10"/>
    <mergeCell ref="D6:D10"/>
    <mergeCell ref="E6:E10"/>
    <mergeCell ref="F6:F10"/>
    <mergeCell ref="G6:G10"/>
    <mergeCell ref="B15:B16"/>
    <mergeCell ref="C15:C16"/>
    <mergeCell ref="D15:D16"/>
    <mergeCell ref="E15:E16"/>
    <mergeCell ref="F15:F16"/>
    <mergeCell ref="G15:G16"/>
    <mergeCell ref="G19:G20"/>
    <mergeCell ref="B22:B28"/>
    <mergeCell ref="G22:G28"/>
    <mergeCell ref="C24:C25"/>
    <mergeCell ref="D24:D25"/>
    <mergeCell ref="E24:E25"/>
    <mergeCell ref="F24:F25"/>
    <mergeCell ref="A30:A32"/>
    <mergeCell ref="B31:B32"/>
    <mergeCell ref="G31:G32"/>
    <mergeCell ref="A34:A43"/>
    <mergeCell ref="B39:B43"/>
    <mergeCell ref="G39:G43"/>
    <mergeCell ref="A45:A46"/>
    <mergeCell ref="A48:A54"/>
    <mergeCell ref="B49:B54"/>
    <mergeCell ref="G49:G54"/>
    <mergeCell ref="A56:A59"/>
    <mergeCell ref="A61:A106"/>
    <mergeCell ref="B62:B65"/>
    <mergeCell ref="G62:G65"/>
    <mergeCell ref="B67:B70"/>
    <mergeCell ref="G67:G70"/>
    <mergeCell ref="B72:B91"/>
    <mergeCell ref="G72:G91"/>
    <mergeCell ref="B93:B94"/>
    <mergeCell ref="G93:G94"/>
    <mergeCell ref="B96:B106"/>
    <mergeCell ref="G96:G106"/>
    <mergeCell ref="A107:A108"/>
    <mergeCell ref="B107:B108"/>
    <mergeCell ref="C107:C108"/>
    <mergeCell ref="D107:D108"/>
    <mergeCell ref="E107:E108"/>
    <mergeCell ref="F107:F108"/>
    <mergeCell ref="G107:G108"/>
    <mergeCell ref="A109:A123"/>
    <mergeCell ref="B109:B110"/>
    <mergeCell ref="C109:C110"/>
    <mergeCell ref="D109:D110"/>
    <mergeCell ref="E109:E110"/>
    <mergeCell ref="F109:F110"/>
    <mergeCell ref="G109:G110"/>
    <mergeCell ref="B111:B115"/>
    <mergeCell ref="G111:G115"/>
    <mergeCell ref="C112:C113"/>
    <mergeCell ref="D112:D113"/>
    <mergeCell ref="E112:E113"/>
    <mergeCell ref="F112:F113"/>
    <mergeCell ref="B117:B123"/>
    <mergeCell ref="G117:G123"/>
    <mergeCell ref="A124:A125"/>
    <mergeCell ref="B124:B125"/>
    <mergeCell ref="C124:C125"/>
    <mergeCell ref="D124:D125"/>
    <mergeCell ref="E124:E125"/>
    <mergeCell ref="F124:F125"/>
    <mergeCell ref="G124:G125"/>
    <mergeCell ref="A126:A139"/>
    <mergeCell ref="B129:B137"/>
    <mergeCell ref="G129:G137"/>
    <mergeCell ref="A141:A143"/>
    <mergeCell ref="B142:B143"/>
    <mergeCell ref="G142:G143"/>
    <mergeCell ref="A145:A146"/>
    <mergeCell ref="A148:A151"/>
    <mergeCell ref="A153:A328"/>
    <mergeCell ref="B154:B174"/>
    <mergeCell ref="G154:G174"/>
    <mergeCell ref="B176:B194"/>
    <mergeCell ref="G176:G194"/>
    <mergeCell ref="B196:B217"/>
    <mergeCell ref="G196:G217"/>
    <mergeCell ref="B219:B241"/>
    <mergeCell ref="G219:G241"/>
    <mergeCell ref="B243:B244"/>
    <mergeCell ref="G243:G244"/>
    <mergeCell ref="B246:B265"/>
    <mergeCell ref="G246:G265"/>
    <mergeCell ref="B267:B286"/>
    <mergeCell ref="G267:G286"/>
    <mergeCell ref="B288:B307"/>
    <mergeCell ref="G288:G307"/>
    <mergeCell ref="B309:B312"/>
    <mergeCell ref="G309:G312"/>
    <mergeCell ref="B314:B325"/>
    <mergeCell ref="G314:G325"/>
    <mergeCell ref="B327:B328"/>
    <mergeCell ref="G327:G328"/>
    <mergeCell ref="A330:A348"/>
    <mergeCell ref="B331:B333"/>
    <mergeCell ref="G331:G333"/>
    <mergeCell ref="B335:B346"/>
    <mergeCell ref="G335:G346"/>
    <mergeCell ref="A350:A393"/>
    <mergeCell ref="B353:B361"/>
    <mergeCell ref="G353:G361"/>
    <mergeCell ref="B365:B366"/>
    <mergeCell ref="G365:G366"/>
    <mergeCell ref="B372:B384"/>
    <mergeCell ref="G372:G384"/>
    <mergeCell ref="B386:B389"/>
    <mergeCell ref="G386:G389"/>
    <mergeCell ref="B391:B393"/>
    <mergeCell ref="G391:G393"/>
    <mergeCell ref="A395:A412"/>
    <mergeCell ref="B396:B412"/>
    <mergeCell ref="G396:G412"/>
    <mergeCell ref="A414:A415"/>
    <mergeCell ref="A417:A446"/>
    <mergeCell ref="B428:B432"/>
    <mergeCell ref="G428:G432"/>
    <mergeCell ref="B434:B446"/>
    <mergeCell ref="G434:G446"/>
    <mergeCell ref="A448:A465"/>
    <mergeCell ref="B451:B457"/>
    <mergeCell ref="G451:G457"/>
    <mergeCell ref="B459:B460"/>
    <mergeCell ref="C459:C460"/>
    <mergeCell ref="D459:D460"/>
    <mergeCell ref="E459:E460"/>
    <mergeCell ref="F459:F460"/>
    <mergeCell ref="G459:G460"/>
    <mergeCell ref="B464:B465"/>
    <mergeCell ref="G464:G465"/>
    <mergeCell ref="A467:A474"/>
    <mergeCell ref="B468:B469"/>
    <mergeCell ref="G468:G469"/>
    <mergeCell ref="B471:B474"/>
    <mergeCell ref="G471:G474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lamperska</cp:lastModifiedBy>
  <cp:lastPrinted>2010-08-11T06:38:29Z</cp:lastPrinted>
  <dcterms:created xsi:type="dcterms:W3CDTF">2005-07-19T08:32:26Z</dcterms:created>
  <dcterms:modified xsi:type="dcterms:W3CDTF">2010-08-23T08:20:40Z</dcterms:modified>
  <cp:category/>
  <cp:version/>
  <cp:contentType/>
  <cp:contentStatus/>
  <cp:revision>61</cp:revision>
</cp:coreProperties>
</file>