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4" activeTab="0"/>
  </bookViews>
  <sheets>
    <sheet name="Sheet1" sheetId="1" r:id="rId1"/>
  </sheets>
  <definedNames>
    <definedName name="_xlnm.Print_Area" localSheetId="0">'Sheet1'!$A$1:$G$186</definedName>
  </definedNames>
  <calcPr fullCalcOnLoad="1"/>
</workbook>
</file>

<file path=xl/sharedStrings.xml><?xml version="1.0" encoding="utf-8"?>
<sst xmlns="http://schemas.openxmlformats.org/spreadsheetml/2006/main" count="201" uniqueCount="137">
  <si>
    <t>Dział</t>
  </si>
  <si>
    <t>Rozdział</t>
  </si>
  <si>
    <t>Paragraf</t>
  </si>
  <si>
    <t>Treść</t>
  </si>
  <si>
    <t>Plan</t>
  </si>
  <si>
    <t>Wykonanie</t>
  </si>
  <si>
    <t>Procent wykonania</t>
  </si>
  <si>
    <t>Rolnictwo i łowiectwo</t>
  </si>
  <si>
    <t>Wpływy z różnych dochodów</t>
  </si>
  <si>
    <t>Pozostała działalność</t>
  </si>
  <si>
    <t>Leśnictwo</t>
  </si>
  <si>
    <t>Gospodarka leśna</t>
  </si>
  <si>
    <t>Wpływy ze sprzedaży składników majątkowych</t>
  </si>
  <si>
    <t>Gospodarka mieszkaniowa</t>
  </si>
  <si>
    <t>Gospodarka gruntami i nieruchomościami</t>
  </si>
  <si>
    <t>Wpływy z różnych opłat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</si>
  <si>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</si>
  <si>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</si>
  <si>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</si>
  <si>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</si>
  <si>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</si>
  <si>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opłaty targowej</t>
  </si>
  <si>
    <t>Wpływy z opłaty skarbowej</t>
  </si>
  <si>
    <t>Wpływy z opłaty eksploatacyjnej</t>
  </si>
  <si>
    <t>Wpływy z innych lokalnych opłat pobieranych przez  jednostki samorządu terytorialnego na podstawie  odrębnych ustaw</t>
  </si>
  <si>
    <t>Udziały gmin w podatkach stanowiących dochód budżetu państwa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</si>
  <si>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</si>
  <si>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</si>
  <si>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</si>
  <si>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</si>
  <si>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</si>
  <si>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Szkoły podstawowe</t>
  </si>
  <si>
    <t>Oddziały przedszkolne w szkołach podstawowych</t>
  </si>
  <si>
    <t>2030</t>
  </si>
  <si>
    <t>Przedszkola</t>
  </si>
  <si>
    <t>Pomoc społeczna</t>
  </si>
  <si>
    <t xml:space="preserve">Składki na ubezpieczenie zdrowotne opłacane za osoby pobierające niektóre świadczenia z pomocy społecznej,  niektóre świadczenia rodzinne  oraz za osoby uczestniczące w zajęciach w centrum  integracji  społecznej </t>
  </si>
  <si>
    <t>Zasiłki i pomoc w naturze oraz składki na ubezpieczenia emerytalne i rentowe</t>
  </si>
  <si>
    <t>Zasiłki stałe</t>
  </si>
  <si>
    <t>Ośrodki pomocy społecznej</t>
  </si>
  <si>
    <t>Edukacyjna opieka wychowawcza</t>
  </si>
  <si>
    <t>Gospodarka ściekowa i ochrona wód</t>
  </si>
  <si>
    <t>Wpływy z usług</t>
  </si>
  <si>
    <t xml:space="preserve">Wpływy i wydatki związane z gromadzeniem środków z opłat i kar za korzystanie ze środowiska </t>
  </si>
  <si>
    <t>Gimnazja</t>
  </si>
  <si>
    <t>Stołówki szkolne i przedszkolne</t>
  </si>
  <si>
    <t xml:space="preserve">Transport i łączność </t>
  </si>
  <si>
    <t>Drogi publiczne gminne</t>
  </si>
  <si>
    <t>Wpłaty z tytułu odpłatnego nabycia prawa własności oraz prawa użytkowania wieczystego nieruchomości</t>
  </si>
  <si>
    <t>Wpływy z podatku rolnego, podatku leśnego, podatku od czynności cywilnoprawnych,podatków i opłat lokalnych od osób prawnych i innych jednostek organizacyjnych</t>
  </si>
  <si>
    <t>Wpływy z podatku rolnego, podatku leśnego, podatku od spadków i darowizn, podatku od czynności cywilno-prawnych oraz podatków i opłat lokalnych od osób fizycznych</t>
  </si>
  <si>
    <t>Wpływy z pozostałych odsetek</t>
  </si>
  <si>
    <t>0690</t>
  </si>
  <si>
    <t>0660</t>
  </si>
  <si>
    <t>0670</t>
  </si>
  <si>
    <t>Urzędy gmin (miast, miast na prawach powiatu)</t>
  </si>
  <si>
    <t>Dochody jednostek samorządu terytorialnego związane z realizacją zadań z zakresu administracji rządowej oraz innych zadań zleconych ustawami</t>
  </si>
  <si>
    <t>Wpływy z opłat za korzystanie z wychowania przedszkolnego</t>
  </si>
  <si>
    <t>Realizacja zadań wymagających stosowania specjalnej organizacji nauki i metod pracy dla dzieci w przedszkolach, oddziałach przedszkolnych w szkołach podstawowych i innych formach wychowania przedszkolnego</t>
  </si>
  <si>
    <t>Różne rozliczenia finansowe</t>
  </si>
  <si>
    <t>Dodatki mieszkaniowe</t>
  </si>
  <si>
    <t>Usługi opiekuńcze i specjalistyczne usługi opiekuńcze</t>
  </si>
  <si>
    <t>Kultura i ochrona dziedzictwa narodowego</t>
  </si>
  <si>
    <t>Filharmonie, orkiestry, chóry i kapele</t>
  </si>
  <si>
    <t>Dotacje celowe otrzymane z budżetu państwa na realizację zadań bieżących z zakresu administracji rządowej  oraz innych zadań zleconych gminie (związkom gmin, związkom powiatowo-gminnym) ustawami</t>
  </si>
  <si>
    <t>Wpływy z najmu i dzierżawy składników majątkowych Skarbu Państwa,jednostek samorządu terytorialnego lub innych jednostek zaliczanych do sektora finansów publicznych oraz innych umów o podobnym charakterze</t>
  </si>
  <si>
    <t>Wpływy z opłat z tytułu użytkowania wieczystego nieruchomości</t>
  </si>
  <si>
    <t>Wpływy odsetek od nieterminowych wpłat z tytułu podatków i opłat</t>
  </si>
  <si>
    <t>Wpływ odsetek od nieterminowych wpłat z tytułu podatków i opłat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</si>
  <si>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</si>
  <si>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</si>
  <si>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</si>
  <si>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</si>
  <si>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nieruchomości</t>
  </si>
  <si>
    <t>Wpływy z podatku od spadków i darowizn</t>
  </si>
  <si>
    <t>Wpływy z innych opłat stanowiących dochody jednostek samorządu terytorialnego na podstawie ustaw</t>
  </si>
  <si>
    <t>Wpływy z opłat za zezwolenia na sprzedaż napojów alkoholowych</t>
  </si>
  <si>
    <t>Wpływy z podatku dochodowego od osób fizycznych</t>
  </si>
  <si>
    <t>Wpływy z podatku dochodowego od osób prawnych</t>
  </si>
  <si>
    <t>Wpływy z podatku od działalności gospodarczej osób fizycznych,opłacanego w formie karty podatkowej</t>
  </si>
  <si>
    <t>Wpływy z opłat za korzystanie z wyżywienia w jednostkach realizujących zadania z zakresu wychowania przedszkolnego</t>
  </si>
  <si>
    <t>0920</t>
  </si>
  <si>
    <t>2010</t>
  </si>
  <si>
    <t>Realizacja zadań wymagajacych stosowania specjalnej organizacji nauki i metod pracy dla dzieci i młodzieży w szkołach podstawowych , gimnazjach, liceach ogólnokształcących , liceach profilowanych i szkołach zawodowych oraz szkołach artystycznych</t>
  </si>
  <si>
    <t>Działalność usługowa</t>
  </si>
  <si>
    <t>Cmentarze</t>
  </si>
  <si>
    <t>Razem</t>
  </si>
  <si>
    <t>Drogi wewnętrzne</t>
  </si>
  <si>
    <t>Domy pomocy społecznej</t>
  </si>
  <si>
    <t>Domy i ośrodki kultury, świetlice i kluby</t>
  </si>
  <si>
    <t>Zadania w zakresie upowszechniania tyrystyki</t>
  </si>
  <si>
    <t>Wpływy z tytułu kosztów egzekucyjnych, opłaty komorniczej i kosztów upomnień</t>
  </si>
  <si>
    <t>Wspólna obsługa jednostek samorządu terytorialnego</t>
  </si>
  <si>
    <t>Dotacje celowe w ramach programów finansowanych z udziałem środków europejskich oraz środków, o których mowa w art. 5ust.1 pkt3 oraz ust.3 pkt 5 i 6 ustawy, lub płatności w ramach budżetu środków europejskich, z wyłączeniem dochodów klasyfikowanych w paragrafie 205</t>
  </si>
  <si>
    <t>Dotacje celowe w ramach programów finansowych z udziałem środków europejskich oraz środków , o których mowa w art..5 ust.1 pkt 3oraz ust.3 pkt5 i 6 ustawy, lub płatności w ramach budżetu środków europejskich, z wyłączeniem dochodów klasyfikowanych w paragrafie 205</t>
  </si>
  <si>
    <t>0610</t>
  </si>
  <si>
    <t>0940</t>
  </si>
  <si>
    <t>0970</t>
  </si>
  <si>
    <t>Wpływy z rozliczeń/zwrotów z lat ubiegłych</t>
  </si>
  <si>
    <t>Szkoły zawodowe</t>
  </si>
  <si>
    <t>Dokształcanie i doskonalenie nauczycieli</t>
  </si>
  <si>
    <t>Pomoc w zakresie dożywiania</t>
  </si>
  <si>
    <t>Usuwanie skutków klęsk żywiołowych</t>
  </si>
  <si>
    <t>Pomoc materialna dla uczniów o charakterze socjalnym</t>
  </si>
  <si>
    <t>Dotacje celowe otrzymane z budżetu państwa na realizację własnych zadań bieżących gmin z zakresu edukacyjnej opieki wychowawczej finansowanych w całości przez budżet państwa w ramach programów rządowych</t>
  </si>
  <si>
    <t>Rodzina</t>
  </si>
  <si>
    <t>Dotacje celowe otrzymane z budżetu państwa na zadania bieżące z zakresu administracji rządowej zlecone gminom (związkom gmin,związkom powiatowo-gminnym), zwiazane z realizacją świadczenia wychowawczego stanowiącego pomoc państwa w wychowywaniu dzieci</t>
  </si>
  <si>
    <t>Dochody jednoste samorządu terytorialnego zwiazane z realizacja zadań z zakresu administracji rządowej oraz innych zadań zleconych ustawami</t>
  </si>
  <si>
    <t>Karta Dużej Rodziny</t>
  </si>
  <si>
    <t>Wspieranie rodziny</t>
  </si>
  <si>
    <t>Świadczenia wychowawcze</t>
  </si>
  <si>
    <t>Świadczenia rodzinne, świadczenie z funduszu alimentycyjnego oraz składki na ubezpiecznia emerytalne i rentowe z ubezpieczenia społecznego</t>
  </si>
  <si>
    <t xml:space="preserve">Wpływy z tytułu kosztów egzekucujnych, opłaty komorniczej i kosztów upomnień </t>
  </si>
  <si>
    <t>Gospodarka komunalna i ochrona środkowiska</t>
  </si>
  <si>
    <t>Oświetlenie ulic, placów i dróg</t>
  </si>
  <si>
    <t>Kultura fizyczna</t>
  </si>
  <si>
    <t>Obiekty sportowe</t>
  </si>
  <si>
    <t>Zadania w zakresie kultury fizycznej</t>
  </si>
  <si>
    <t>Dotacje otrzymane z państwowych funduszy celowych na finansowanie lub dofinansowanie kosztów realizacji inwestycji i zakupów inwestycyjnych jednostek sektora finansów publicznych</t>
  </si>
  <si>
    <t>Dotacje celowe w ramach programów finansowanych z udziałem środków europejskich oraz,środków,o których mowa w art..5 ust.3 pkt 5lit.a i b ustawy,lub płatności w ramach budzetu środków europejskich, realizowanych przez jednostki samorządu terytorialnego</t>
  </si>
  <si>
    <t>Dotacje celowe otrzymane z budżetu państwa na realizację własnych zadań bieżących gmin ( związków gmin,związków powiatowo-gminnych )</t>
  </si>
  <si>
    <t>Dotacje celowe otrzymane z gminy na zadania bieżące realizowane na podstawie porozumień (umów) między jednostkami samorzadu terytorialnego</t>
  </si>
  <si>
    <t>Wpływy ze zwrotów dotacji oraz płatności wykorzystanych niezgodnie z przeznaczeniem lub wykorzystanych z naruszeniem procedur, o których mowa w art..184 ustawy, pobranych nienależnie lub w nadmiernej wysokości</t>
  </si>
  <si>
    <t>Turystyka</t>
  </si>
  <si>
    <t>Dotacje celowe otrzymane z budżetu państwa na zadania bieżące realizowane przez gminę na podstawie porozumien z organami administracji rządowej</t>
  </si>
  <si>
    <t>Pozostałe zadania w zakresie polityki społecznej</t>
  </si>
  <si>
    <t>Wpływy ze zwrotów dotacji oraz płatności, wykorzystanych niezgodnie z przeznaczeniem lub wykorzystanych z naruszeniem procedur, o których mowa w art..184 ustawy, pobranych nienależnie lub w nadmiernej wysokości</t>
  </si>
  <si>
    <t>Infrastruktura wodociągowa i sanitacyjna wsi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</si>
  <si>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</si>
  <si>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</si>
  <si>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Dotacje celowe otrzymane z budżetu państwa na realizację inwestycji  i zakupów inwestycyjnych  własnych gmin (związków gmin, związków powiatowo-gminnych)</t>
  </si>
  <si>
    <t>Wpływy z opłat egzaminacyjnych oraz opłat za wydawanie świadectw, dyplomów, zaświadczeń, certyfikatów i ich duplikatów</t>
  </si>
  <si>
    <t>Dotacje celowe otrzymane z budżetu państwa na realizację własnych zadań bieżących gmin ( związków gmin, związków powiatowo-gminnych)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</si>
  <si>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</si>
  <si>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Dotacje celowe otrzymane z budżetu państwa na realizację inwestycji i zakupów inwestycyjnych własnych gmin (związków gmin,związków powiatowo-gminnych)</t>
  </si>
  <si>
    <t>Załącznik Nr 1 - Dochody</t>
  </si>
  <si>
    <t>Dotacja celowa otrzymana z tytułu pomocy finansowej udzielonej między jednostkami samorzadu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</si>
</sst>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  <numFmt numFmtId="167" formatCode="#,##0.00;[Red]\-#,##0.00"/>
    <numFmt numFmtId="168" formatCode="???"/>
    <numFmt numFmtId="169" formatCode="?????"/>
    <numFmt numFmtId="170" formatCode="????"/>
    <numFmt numFmtId="171" formatCode="#,##0.00\ [$zł-415];[Red]\-#,##0.00\ [$zł-415]"/>
    <numFmt numFmtId="172" formatCode="#,##0.00;[Red]#,##0.00"/>
    <numFmt numFmtId="173" formatCode="0.00;[Red]0.00"/>
    <numFmt numFmtId="174" formatCode="#,##0.00_ ;[Red]\-#,##0.00\ "/>
    <numFmt numFmtId="175" formatCode="0.0"/>
    <numFmt numFmtId="176" formatCode="0.00_ ;\-0.00\ "/>
    <numFmt numFmtId="177" formatCode="#,##0.00_ ;\-#,##0.00\ "/>
    <numFmt numFmtId="178" formatCode="#,##0_ ;\-#,##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0.000_ ;\-0.000\ "/>
    <numFmt numFmtId="183" formatCode="0.0000_ ;\-0.0000\ "/>
    <numFmt numFmtId="184" formatCode="#,##0;[Red]#,##0"/>
    <numFmt numFmtId="185" formatCode="00\-000"/>
    <numFmt numFmtId="186" formatCode="0.E+00"/>
    <numFmt numFmtId="187" formatCode="0;[Red]0"/>
    <numFmt numFmtId="188" formatCode="0.000"/>
    <numFmt numFmtId="189" formatCode="0.0000"/>
    <numFmt numFmtId="190" formatCode="0.0%"/>
    <numFmt numFmtId="191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63"/>
      <name val="HelveticaNeueW02-55Roma"/>
      <family val="0"/>
    </font>
    <font>
      <sz val="8"/>
      <color indexed="3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333333"/>
      <name val="HelveticaNeueW02-55Roma"/>
      <family val="0"/>
    </font>
    <font>
      <sz val="8"/>
      <color theme="2"/>
      <name val="Arial CE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0" fillId="35" borderId="0" xfId="59" applyFont="1" applyFill="1">
      <alignment/>
      <protection/>
    </xf>
    <xf numFmtId="0" fontId="0" fillId="0" borderId="0" xfId="0" applyBorder="1" applyAlignment="1">
      <alignment/>
    </xf>
    <xf numFmtId="0" fontId="0" fillId="36" borderId="0" xfId="59" applyFont="1" applyFill="1">
      <alignment/>
      <protection/>
    </xf>
    <xf numFmtId="0" fontId="0" fillId="36" borderId="0" xfId="0" applyFill="1" applyAlignment="1">
      <alignment/>
    </xf>
    <xf numFmtId="0" fontId="3" fillId="0" borderId="10" xfId="59" applyFont="1" applyBorder="1" applyAlignment="1">
      <alignment horizontal="center" vertical="top"/>
      <protection/>
    </xf>
    <xf numFmtId="4" fontId="3" fillId="0" borderId="10" xfId="59" applyNumberFormat="1" applyFont="1" applyBorder="1" applyAlignment="1">
      <alignment horizontal="center" vertical="top"/>
      <protection/>
    </xf>
    <xf numFmtId="0" fontId="2" fillId="37" borderId="10" xfId="59" applyFont="1" applyFill="1" applyBorder="1" applyAlignment="1">
      <alignment horizontal="left" vertical="top"/>
      <protection/>
    </xf>
    <xf numFmtId="4" fontId="4" fillId="37" borderId="10" xfId="59" applyNumberFormat="1" applyFont="1" applyFill="1" applyBorder="1" applyAlignment="1">
      <alignment horizontal="right" vertical="top"/>
      <protection/>
    </xf>
    <xf numFmtId="166" fontId="4" fillId="33" borderId="10" xfId="59" applyNumberFormat="1" applyFont="1" applyFill="1" applyBorder="1" applyAlignment="1">
      <alignment horizontal="left" vertical="top"/>
      <protection/>
    </xf>
    <xf numFmtId="0" fontId="4" fillId="33" borderId="10" xfId="59" applyFont="1" applyFill="1" applyBorder="1" applyAlignment="1">
      <alignment horizontal="left" vertical="top" wrapText="1"/>
      <protection/>
    </xf>
    <xf numFmtId="4" fontId="1" fillId="0" borderId="10" xfId="59" applyNumberFormat="1" applyFont="1" applyBorder="1" applyAlignment="1">
      <alignment vertical="top"/>
      <protection/>
    </xf>
    <xf numFmtId="0" fontId="1" fillId="0" borderId="10" xfId="59" applyFont="1" applyBorder="1" applyAlignment="1">
      <alignment horizontal="left" vertical="top"/>
      <protection/>
    </xf>
    <xf numFmtId="0" fontId="1" fillId="0" borderId="10" xfId="59" applyFont="1" applyBorder="1" applyAlignment="1">
      <alignment vertical="top" wrapText="1"/>
      <protection/>
    </xf>
    <xf numFmtId="0" fontId="2" fillId="38" borderId="10" xfId="59" applyFont="1" applyFill="1" applyBorder="1" applyAlignment="1">
      <alignment horizontal="left" vertical="top"/>
      <protection/>
    </xf>
    <xf numFmtId="4" fontId="4" fillId="38" borderId="10" xfId="59" applyNumberFormat="1" applyFont="1" applyFill="1" applyBorder="1" applyAlignment="1">
      <alignment horizontal="right" vertical="top"/>
      <protection/>
    </xf>
    <xf numFmtId="166" fontId="2" fillId="39" borderId="10" xfId="59" applyNumberFormat="1" applyFont="1" applyFill="1" applyBorder="1" applyAlignment="1">
      <alignment horizontal="left" vertical="top"/>
      <protection/>
    </xf>
    <xf numFmtId="0" fontId="4" fillId="39" borderId="10" xfId="59" applyFont="1" applyFill="1" applyBorder="1" applyAlignment="1">
      <alignment horizontal="left" vertical="top" wrapText="1"/>
      <protection/>
    </xf>
    <xf numFmtId="4" fontId="4" fillId="39" borderId="10" xfId="59" applyNumberFormat="1" applyFont="1" applyFill="1" applyBorder="1" applyAlignment="1">
      <alignment horizontal="right" vertical="top"/>
      <protection/>
    </xf>
    <xf numFmtId="164" fontId="3" fillId="33" borderId="10" xfId="59" applyNumberFormat="1" applyFont="1" applyFill="1" applyBorder="1" applyAlignment="1">
      <alignment horizontal="left" vertical="top"/>
      <protection/>
    </xf>
    <xf numFmtId="0" fontId="2" fillId="0" borderId="10" xfId="59" applyFont="1" applyBorder="1" applyAlignment="1">
      <alignment horizontal="left" vertical="top"/>
      <protection/>
    </xf>
    <xf numFmtId="0" fontId="4" fillId="0" borderId="10" xfId="59" applyFont="1" applyBorder="1" applyAlignment="1">
      <alignment horizontal="left" vertical="top" wrapText="1"/>
      <protection/>
    </xf>
    <xf numFmtId="4" fontId="4" fillId="0" borderId="10" xfId="59" applyNumberFormat="1" applyFont="1" applyBorder="1" applyAlignment="1">
      <alignment horizontal="right" vertical="top"/>
      <protection/>
    </xf>
    <xf numFmtId="0" fontId="2" fillId="40" borderId="10" xfId="59" applyFont="1" applyFill="1" applyBorder="1" applyAlignment="1">
      <alignment horizontal="left" vertical="top"/>
      <protection/>
    </xf>
    <xf numFmtId="4" fontId="4" fillId="40" borderId="10" xfId="59" applyNumberFormat="1" applyFont="1" applyFill="1" applyBorder="1" applyAlignment="1">
      <alignment horizontal="right" vertical="top"/>
      <protection/>
    </xf>
    <xf numFmtId="166" fontId="4" fillId="0" borderId="10" xfId="59" applyNumberFormat="1" applyFont="1" applyBorder="1" applyAlignment="1">
      <alignment horizontal="left" vertical="top"/>
      <protection/>
    </xf>
    <xf numFmtId="4" fontId="4" fillId="33" borderId="10" xfId="59" applyNumberFormat="1" applyFont="1" applyFill="1" applyBorder="1" applyAlignment="1">
      <alignment horizontal="right" vertical="top"/>
      <protection/>
    </xf>
    <xf numFmtId="166" fontId="4" fillId="40" borderId="10" xfId="59" applyNumberFormat="1" applyFont="1" applyFill="1" applyBorder="1" applyAlignment="1">
      <alignment horizontal="left" vertical="top"/>
      <protection/>
    </xf>
    <xf numFmtId="0" fontId="4" fillId="40" borderId="10" xfId="59" applyFont="1" applyFill="1" applyBorder="1" applyAlignment="1">
      <alignment horizontal="left" vertical="top" wrapText="1"/>
      <protection/>
    </xf>
    <xf numFmtId="4" fontId="1" fillId="0" borderId="10" xfId="59" applyNumberFormat="1" applyFont="1" applyBorder="1" applyAlignment="1">
      <alignment horizontal="right" vertical="top"/>
      <protection/>
    </xf>
    <xf numFmtId="0" fontId="1" fillId="41" borderId="10" xfId="59" applyFont="1" applyFill="1" applyBorder="1" applyAlignment="1">
      <alignment horizontal="left" vertical="top"/>
      <protection/>
    </xf>
    <xf numFmtId="0" fontId="1" fillId="42" borderId="10" xfId="59" applyFont="1" applyFill="1" applyBorder="1" applyAlignment="1">
      <alignment vertical="top"/>
      <protection/>
    </xf>
    <xf numFmtId="4" fontId="1" fillId="42" borderId="10" xfId="59" applyNumberFormat="1" applyFont="1" applyFill="1" applyBorder="1" applyAlignment="1">
      <alignment vertical="top"/>
      <protection/>
    </xf>
    <xf numFmtId="0" fontId="1" fillId="0" borderId="10" xfId="59" applyFont="1" applyBorder="1" applyAlignment="1">
      <alignment horizontal="left" vertical="top"/>
      <protection/>
    </xf>
    <xf numFmtId="0" fontId="1" fillId="0" borderId="10" xfId="59" applyFont="1" applyBorder="1" applyAlignment="1">
      <alignment horizontal="left" vertical="top" wrapText="1"/>
      <protection/>
    </xf>
    <xf numFmtId="4" fontId="1" fillId="0" borderId="10" xfId="59" applyNumberFormat="1" applyFont="1" applyBorder="1" applyAlignment="1">
      <alignment horizontal="right" vertical="top"/>
      <protection/>
    </xf>
    <xf numFmtId="0" fontId="1" fillId="41" borderId="10" xfId="59" applyFont="1" applyFill="1" applyBorder="1" applyAlignment="1">
      <alignment horizontal="left" vertical="top" wrapText="1"/>
      <protection/>
    </xf>
    <xf numFmtId="4" fontId="1" fillId="41" borderId="10" xfId="59" applyNumberFormat="1" applyFont="1" applyFill="1" applyBorder="1" applyAlignment="1">
      <alignment horizontal="right" vertical="top"/>
      <protection/>
    </xf>
    <xf numFmtId="0" fontId="1" fillId="36" borderId="10" xfId="0" applyFont="1" applyFill="1" applyBorder="1" applyAlignment="1">
      <alignment horizontal="left" vertical="top"/>
    </xf>
    <xf numFmtId="0" fontId="4" fillId="33" borderId="11" xfId="59" applyFont="1" applyFill="1" applyBorder="1" applyAlignment="1">
      <alignment horizontal="left" vertical="top" wrapText="1"/>
      <protection/>
    </xf>
    <xf numFmtId="166" fontId="4" fillId="42" borderId="10" xfId="59" applyNumberFormat="1" applyFont="1" applyFill="1" applyBorder="1" applyAlignment="1">
      <alignment horizontal="left" vertical="top"/>
      <protection/>
    </xf>
    <xf numFmtId="0" fontId="4" fillId="42" borderId="10" xfId="59" applyFont="1" applyFill="1" applyBorder="1" applyAlignment="1">
      <alignment horizontal="left" vertical="top"/>
      <protection/>
    </xf>
    <xf numFmtId="4" fontId="4" fillId="42" borderId="10" xfId="59" applyNumberFormat="1" applyFont="1" applyFill="1" applyBorder="1" applyAlignment="1">
      <alignment horizontal="right" vertical="top"/>
      <protection/>
    </xf>
    <xf numFmtId="170" fontId="4" fillId="0" borderId="10" xfId="59" applyNumberFormat="1" applyFont="1" applyBorder="1" applyAlignment="1">
      <alignment horizontal="left" vertical="top"/>
      <protection/>
    </xf>
    <xf numFmtId="0" fontId="1" fillId="0" borderId="10" xfId="59" applyFont="1" applyBorder="1" applyAlignment="1">
      <alignment horizontal="left" vertical="top" wrapText="1"/>
      <protection/>
    </xf>
    <xf numFmtId="0" fontId="6" fillId="42" borderId="10" xfId="59" applyFont="1" applyFill="1" applyBorder="1" applyAlignment="1">
      <alignment horizontal="left" vertical="top"/>
      <protection/>
    </xf>
    <xf numFmtId="0" fontId="1" fillId="42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42" borderId="10" xfId="0" applyFont="1" applyFill="1" applyBorder="1" applyAlignment="1">
      <alignment vertical="top" wrapText="1"/>
    </xf>
    <xf numFmtId="4" fontId="2" fillId="38" borderId="10" xfId="59" applyNumberFormat="1" applyFont="1" applyFill="1" applyBorder="1" applyAlignment="1">
      <alignment horizontal="right" vertical="top"/>
      <protection/>
    </xf>
    <xf numFmtId="166" fontId="2" fillId="33" borderId="10" xfId="59" applyNumberFormat="1" applyFont="1" applyFill="1" applyBorder="1" applyAlignment="1">
      <alignment horizontal="left" vertical="top"/>
      <protection/>
    </xf>
    <xf numFmtId="0" fontId="1" fillId="0" borderId="10" xfId="0" applyFont="1" applyBorder="1" applyAlignment="1">
      <alignment vertical="top" wrapText="1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4" fillId="42" borderId="10" xfId="59" applyFont="1" applyFill="1" applyBorder="1" applyAlignment="1">
      <alignment horizontal="left" vertical="top" wrapText="1"/>
      <protection/>
    </xf>
    <xf numFmtId="4" fontId="2" fillId="40" borderId="10" xfId="59" applyNumberFormat="1" applyFont="1" applyFill="1" applyBorder="1" applyAlignment="1">
      <alignment horizontal="right" vertical="top"/>
      <protection/>
    </xf>
    <xf numFmtId="4" fontId="2" fillId="40" borderId="10" xfId="59" applyNumberFormat="1" applyFont="1" applyFill="1" applyBorder="1" applyAlignment="1">
      <alignment horizontal="left" vertical="top"/>
      <protection/>
    </xf>
    <xf numFmtId="171" fontId="2" fillId="40" borderId="10" xfId="59" applyNumberFormat="1" applyFont="1" applyFill="1" applyBorder="1" applyAlignment="1">
      <alignment horizontal="left" vertical="top"/>
      <protection/>
    </xf>
    <xf numFmtId="170" fontId="4" fillId="42" borderId="10" xfId="59" applyNumberFormat="1" applyFont="1" applyFill="1" applyBorder="1" applyAlignment="1">
      <alignment horizontal="left" vertical="top"/>
      <protection/>
    </xf>
    <xf numFmtId="0" fontId="4" fillId="0" borderId="10" xfId="59" applyFont="1" applyFill="1" applyBorder="1" applyAlignment="1">
      <alignment horizontal="left" vertical="top" wrapText="1"/>
      <protection/>
    </xf>
    <xf numFmtId="4" fontId="1" fillId="0" borderId="10" xfId="59" applyNumberFormat="1" applyFont="1" applyBorder="1" applyAlignment="1">
      <alignment vertical="top"/>
      <protection/>
    </xf>
    <xf numFmtId="49" fontId="2" fillId="0" borderId="10" xfId="0" applyNumberFormat="1" applyFont="1" applyBorder="1" applyAlignment="1">
      <alignment horizontal="left" vertical="top"/>
    </xf>
    <xf numFmtId="0" fontId="7" fillId="0" borderId="11" xfId="0" applyFont="1" applyBorder="1" applyAlignment="1">
      <alignment vertical="top" wrapText="1"/>
    </xf>
    <xf numFmtId="4" fontId="4" fillId="43" borderId="11" xfId="59" applyNumberFormat="1" applyFont="1" applyFill="1" applyBorder="1" applyAlignment="1">
      <alignment horizontal="right" vertical="top"/>
      <protection/>
    </xf>
    <xf numFmtId="4" fontId="4" fillId="0" borderId="10" xfId="59" applyNumberFormat="1" applyFont="1" applyFill="1" applyBorder="1" applyAlignment="1">
      <alignment horizontal="right" vertical="top"/>
      <protection/>
    </xf>
    <xf numFmtId="4" fontId="1" fillId="0" borderId="10" xfId="59" applyNumberFormat="1" applyFont="1" applyBorder="1" applyAlignment="1">
      <alignment vertical="top" wrapText="1"/>
      <protection/>
    </xf>
    <xf numFmtId="49" fontId="2" fillId="40" borderId="10" xfId="0" applyNumberFormat="1" applyFont="1" applyFill="1" applyBorder="1" applyAlignment="1">
      <alignment horizontal="left" vertical="top"/>
    </xf>
    <xf numFmtId="49" fontId="2" fillId="33" borderId="10" xfId="59" applyNumberFormat="1" applyFont="1" applyFill="1" applyBorder="1" applyAlignment="1">
      <alignment horizontal="left" vertical="top"/>
      <protection/>
    </xf>
    <xf numFmtId="0" fontId="1" fillId="0" borderId="0" xfId="59" applyFont="1" applyAlignment="1">
      <alignment vertical="top"/>
      <protection/>
    </xf>
    <xf numFmtId="166" fontId="4" fillId="42" borderId="10" xfId="59" applyNumberFormat="1" applyFont="1" applyFill="1" applyBorder="1" applyAlignment="1">
      <alignment horizontal="left" vertical="top" wrapText="1"/>
      <protection/>
    </xf>
    <xf numFmtId="4" fontId="4" fillId="35" borderId="11" xfId="59" applyNumberFormat="1" applyFont="1" applyFill="1" applyBorder="1" applyAlignment="1">
      <alignment horizontal="right" vertical="top"/>
      <protection/>
    </xf>
    <xf numFmtId="166" fontId="4" fillId="35" borderId="10" xfId="59" applyNumberFormat="1" applyFont="1" applyFill="1" applyBorder="1" applyAlignment="1">
      <alignment horizontal="left" vertical="top"/>
      <protection/>
    </xf>
    <xf numFmtId="4" fontId="4" fillId="35" borderId="10" xfId="59" applyNumberFormat="1" applyFont="1" applyFill="1" applyBorder="1" applyAlignment="1">
      <alignment horizontal="right" vertical="top"/>
      <protection/>
    </xf>
    <xf numFmtId="169" fontId="4" fillId="40" borderId="10" xfId="59" applyNumberFormat="1" applyFont="1" applyFill="1" applyBorder="1" applyAlignment="1">
      <alignment horizontal="left" vertical="top"/>
      <protection/>
    </xf>
    <xf numFmtId="4" fontId="1" fillId="42" borderId="10" xfId="59" applyNumberFormat="1" applyFont="1" applyFill="1" applyBorder="1" applyAlignment="1">
      <alignment vertical="top"/>
      <protection/>
    </xf>
    <xf numFmtId="49" fontId="4" fillId="42" borderId="10" xfId="59" applyNumberFormat="1" applyFont="1" applyFill="1" applyBorder="1" applyAlignment="1">
      <alignment horizontal="left" vertical="top"/>
      <protection/>
    </xf>
    <xf numFmtId="49" fontId="4" fillId="35" borderId="10" xfId="59" applyNumberFormat="1" applyFont="1" applyFill="1" applyBorder="1" applyAlignment="1">
      <alignment horizontal="left" vertical="top"/>
      <protection/>
    </xf>
    <xf numFmtId="166" fontId="4" fillId="35" borderId="10" xfId="59" applyNumberFormat="1" applyFont="1" applyFill="1" applyBorder="1" applyAlignment="1">
      <alignment horizontal="left" vertical="top" wrapText="1"/>
      <protection/>
    </xf>
    <xf numFmtId="0" fontId="1" fillId="0" borderId="0" xfId="0" applyFont="1" applyAlignment="1">
      <alignment vertical="top" wrapText="1"/>
    </xf>
    <xf numFmtId="4" fontId="4" fillId="35" borderId="12" xfId="59" applyNumberFormat="1" applyFont="1" applyFill="1" applyBorder="1" applyAlignment="1">
      <alignment horizontal="right" vertical="top"/>
      <protection/>
    </xf>
    <xf numFmtId="0" fontId="2" fillId="44" borderId="10" xfId="59" applyFont="1" applyFill="1" applyBorder="1" applyAlignment="1">
      <alignment horizontal="left" vertical="top"/>
      <protection/>
    </xf>
    <xf numFmtId="166" fontId="2" fillId="44" borderId="10" xfId="59" applyNumberFormat="1" applyFont="1" applyFill="1" applyBorder="1" applyAlignment="1">
      <alignment horizontal="left" vertical="top"/>
      <protection/>
    </xf>
    <xf numFmtId="4" fontId="4" fillId="44" borderId="10" xfId="59" applyNumberFormat="1" applyFont="1" applyFill="1" applyBorder="1" applyAlignment="1">
      <alignment horizontal="right" vertical="top"/>
      <protection/>
    </xf>
    <xf numFmtId="4" fontId="2" fillId="0" borderId="10" xfId="0" applyNumberFormat="1" applyFont="1" applyBorder="1" applyAlignment="1">
      <alignment horizontal="right" vertical="top"/>
    </xf>
    <xf numFmtId="4" fontId="2" fillId="0" borderId="10" xfId="59" applyNumberFormat="1" applyFont="1" applyBorder="1" applyAlignment="1">
      <alignment horizontal="right" vertical="top"/>
      <protection/>
    </xf>
    <xf numFmtId="169" fontId="4" fillId="45" borderId="10" xfId="59" applyNumberFormat="1" applyFont="1" applyFill="1" applyBorder="1" applyAlignment="1">
      <alignment horizontal="left" vertical="top"/>
      <protection/>
    </xf>
    <xf numFmtId="166" fontId="4" fillId="41" borderId="10" xfId="59" applyNumberFormat="1" applyFont="1" applyFill="1" applyBorder="1" applyAlignment="1">
      <alignment horizontal="left" vertical="top"/>
      <protection/>
    </xf>
    <xf numFmtId="0" fontId="4" fillId="41" borderId="10" xfId="59" applyFont="1" applyFill="1" applyBorder="1" applyAlignment="1">
      <alignment horizontal="left" vertical="top" wrapText="1"/>
      <protection/>
    </xf>
    <xf numFmtId="4" fontId="4" fillId="41" borderId="10" xfId="59" applyNumberFormat="1" applyFont="1" applyFill="1" applyBorder="1" applyAlignment="1">
      <alignment horizontal="right" vertical="top"/>
      <protection/>
    </xf>
    <xf numFmtId="0" fontId="2" fillId="33" borderId="10" xfId="59" applyFont="1" applyFill="1" applyBorder="1" applyAlignment="1">
      <alignment horizontal="left" vertical="top"/>
      <protection/>
    </xf>
    <xf numFmtId="170" fontId="4" fillId="33" borderId="10" xfId="59" applyNumberFormat="1" applyFont="1" applyFill="1" applyBorder="1" applyAlignment="1">
      <alignment horizontal="left" vertical="top"/>
      <protection/>
    </xf>
    <xf numFmtId="170" fontId="4" fillId="45" borderId="10" xfId="59" applyNumberFormat="1" applyFont="1" applyFill="1" applyBorder="1" applyAlignment="1">
      <alignment horizontal="left" vertical="top"/>
      <protection/>
    </xf>
    <xf numFmtId="4" fontId="4" fillId="45" borderId="10" xfId="59" applyNumberFormat="1" applyFont="1" applyFill="1" applyBorder="1" applyAlignment="1">
      <alignment horizontal="right" vertical="top"/>
      <protection/>
    </xf>
    <xf numFmtId="0" fontId="1" fillId="41" borderId="10" xfId="59" applyFont="1" applyFill="1" applyBorder="1" applyAlignment="1">
      <alignment horizontal="left" vertical="top"/>
      <protection/>
    </xf>
    <xf numFmtId="0" fontId="1" fillId="41" borderId="10" xfId="59" applyFont="1" applyFill="1" applyBorder="1" applyAlignment="1">
      <alignment vertical="top" wrapText="1"/>
      <protection/>
    </xf>
    <xf numFmtId="4" fontId="1" fillId="41" borderId="10" xfId="59" applyNumberFormat="1" applyFont="1" applyFill="1" applyBorder="1" applyAlignment="1">
      <alignment horizontal="right" vertical="top"/>
      <protection/>
    </xf>
    <xf numFmtId="0" fontId="1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169" fontId="4" fillId="38" borderId="10" xfId="59" applyNumberFormat="1" applyFont="1" applyFill="1" applyBorder="1" applyAlignment="1">
      <alignment horizontal="left" vertical="top"/>
      <protection/>
    </xf>
    <xf numFmtId="0" fontId="4" fillId="38" borderId="10" xfId="59" applyFont="1" applyFill="1" applyBorder="1" applyAlignment="1">
      <alignment horizontal="left" vertical="top" wrapText="1"/>
      <protection/>
    </xf>
    <xf numFmtId="0" fontId="4" fillId="0" borderId="11" xfId="59" applyFont="1" applyFill="1" applyBorder="1" applyAlignment="1">
      <alignment horizontal="left" vertical="top" wrapText="1"/>
      <protection/>
    </xf>
    <xf numFmtId="4" fontId="1" fillId="0" borderId="11" xfId="59" applyNumberFormat="1" applyFont="1" applyBorder="1" applyAlignment="1">
      <alignment vertical="top"/>
      <protection/>
    </xf>
    <xf numFmtId="0" fontId="1" fillId="41" borderId="10" xfId="59" applyFont="1" applyFill="1" applyBorder="1" applyAlignment="1">
      <alignment vertical="top"/>
      <protection/>
    </xf>
    <xf numFmtId="4" fontId="1" fillId="41" borderId="10" xfId="59" applyNumberFormat="1" applyFont="1" applyFill="1" applyBorder="1" applyAlignment="1">
      <alignment vertical="top"/>
      <protection/>
    </xf>
    <xf numFmtId="0" fontId="1" fillId="36" borderId="10" xfId="59" applyFont="1" applyFill="1" applyBorder="1" applyAlignment="1">
      <alignment horizontal="left" vertical="top"/>
      <protection/>
    </xf>
    <xf numFmtId="4" fontId="1" fillId="36" borderId="10" xfId="59" applyNumberFormat="1" applyFont="1" applyFill="1" applyBorder="1" applyAlignment="1">
      <alignment vertical="top"/>
      <protection/>
    </xf>
    <xf numFmtId="166" fontId="2" fillId="40" borderId="10" xfId="59" applyNumberFormat="1" applyFont="1" applyFill="1" applyBorder="1" applyAlignment="1">
      <alignment horizontal="left" vertical="top"/>
      <protection/>
    </xf>
    <xf numFmtId="0" fontId="1" fillId="46" borderId="10" xfId="0" applyFont="1" applyFill="1" applyBorder="1" applyAlignment="1">
      <alignment horizontal="left" vertical="top"/>
    </xf>
    <xf numFmtId="0" fontId="1" fillId="46" borderId="10" xfId="0" applyFont="1" applyFill="1" applyBorder="1" applyAlignment="1">
      <alignment vertical="top"/>
    </xf>
    <xf numFmtId="0" fontId="1" fillId="46" borderId="10" xfId="59" applyFont="1" applyFill="1" applyBorder="1" applyAlignment="1">
      <alignment horizontal="left" vertical="top"/>
      <protection/>
    </xf>
    <xf numFmtId="4" fontId="1" fillId="46" borderId="10" xfId="59" applyNumberFormat="1" applyFont="1" applyFill="1" applyBorder="1" applyAlignment="1">
      <alignment vertical="top"/>
      <protection/>
    </xf>
    <xf numFmtId="0" fontId="2" fillId="47" borderId="10" xfId="59" applyFont="1" applyFill="1" applyBorder="1" applyAlignment="1">
      <alignment horizontal="left" vertical="top"/>
      <protection/>
    </xf>
    <xf numFmtId="0" fontId="1" fillId="46" borderId="10" xfId="59" applyFont="1" applyFill="1" applyBorder="1" applyAlignment="1">
      <alignment vertical="top"/>
      <protection/>
    </xf>
    <xf numFmtId="4" fontId="1" fillId="46" borderId="12" xfId="59" applyNumberFormat="1" applyFont="1" applyFill="1" applyBorder="1" applyAlignment="1">
      <alignment vertical="top"/>
      <protection/>
    </xf>
    <xf numFmtId="4" fontId="1" fillId="0" borderId="12" xfId="59" applyNumberFormat="1" applyFont="1" applyBorder="1" applyAlignment="1">
      <alignment vertical="top"/>
      <protection/>
    </xf>
    <xf numFmtId="0" fontId="4" fillId="47" borderId="12" xfId="59" applyFont="1" applyFill="1" applyBorder="1" applyAlignment="1">
      <alignment horizontal="left" vertical="top" wrapText="1"/>
      <protection/>
    </xf>
    <xf numFmtId="0" fontId="2" fillId="43" borderId="10" xfId="59" applyFont="1" applyFill="1" applyBorder="1" applyAlignment="1">
      <alignment horizontal="left" vertical="top"/>
      <protection/>
    </xf>
    <xf numFmtId="0" fontId="4" fillId="43" borderId="12" xfId="59" applyFont="1" applyFill="1" applyBorder="1" applyAlignment="1">
      <alignment horizontal="left" vertical="top" wrapText="1"/>
      <protection/>
    </xf>
    <xf numFmtId="4" fontId="1" fillId="36" borderId="12" xfId="59" applyNumberFormat="1" applyFont="1" applyFill="1" applyBorder="1" applyAlignment="1">
      <alignment vertical="top"/>
      <protection/>
    </xf>
    <xf numFmtId="4" fontId="5" fillId="0" borderId="12" xfId="59" applyNumberFormat="1" applyFont="1" applyBorder="1" applyAlignment="1">
      <alignment horizontal="right" vertical="top"/>
      <protection/>
    </xf>
    <xf numFmtId="0" fontId="1" fillId="0" borderId="0" xfId="59" applyFont="1" applyAlignment="1">
      <alignment horizontal="left" vertical="top"/>
      <protection/>
    </xf>
    <xf numFmtId="4" fontId="1" fillId="0" borderId="0" xfId="59" applyNumberFormat="1" applyFont="1" applyAlignment="1">
      <alignment vertical="top"/>
      <protection/>
    </xf>
    <xf numFmtId="9" fontId="1" fillId="0" borderId="0" xfId="52" applyFont="1" applyAlignment="1">
      <alignment vertical="top"/>
    </xf>
    <xf numFmtId="0" fontId="3" fillId="0" borderId="10" xfId="59" applyFont="1" applyBorder="1" applyAlignment="1">
      <alignment horizontal="center" vertical="top" wrapText="1"/>
      <protection/>
    </xf>
    <xf numFmtId="0" fontId="4" fillId="37" borderId="10" xfId="59" applyFont="1" applyFill="1" applyBorder="1" applyAlignment="1">
      <alignment horizontal="left" vertical="top" wrapText="1"/>
      <protection/>
    </xf>
    <xf numFmtId="0" fontId="1" fillId="42" borderId="10" xfId="59" applyFont="1" applyFill="1" applyBorder="1" applyAlignment="1">
      <alignment vertical="top" wrapText="1"/>
      <protection/>
    </xf>
    <xf numFmtId="0" fontId="7" fillId="0" borderId="10" xfId="0" applyFont="1" applyBorder="1" applyAlignment="1">
      <alignment vertical="top" wrapText="1"/>
    </xf>
    <xf numFmtId="0" fontId="1" fillId="0" borderId="0" xfId="59" applyFont="1" applyAlignment="1">
      <alignment vertical="top" wrapText="1"/>
      <protection/>
    </xf>
    <xf numFmtId="0" fontId="43" fillId="0" borderId="0" xfId="0" applyFont="1" applyAlignment="1">
      <alignment vertical="top" wrapText="1"/>
    </xf>
    <xf numFmtId="0" fontId="1" fillId="35" borderId="10" xfId="59" applyFont="1" applyFill="1" applyBorder="1" applyAlignment="1">
      <alignment horizontal="left" vertical="top" wrapText="1"/>
      <protection/>
    </xf>
    <xf numFmtId="0" fontId="1" fillId="0" borderId="11" xfId="59" applyFont="1" applyBorder="1" applyAlignment="1">
      <alignment horizontal="left" vertical="top" wrapText="1"/>
      <protection/>
    </xf>
    <xf numFmtId="0" fontId="1" fillId="46" borderId="10" xfId="59" applyFont="1" applyFill="1" applyBorder="1" applyAlignment="1">
      <alignment horizontal="left" vertical="top" wrapText="1"/>
      <protection/>
    </xf>
    <xf numFmtId="0" fontId="1" fillId="46" borderId="12" xfId="59" applyFont="1" applyFill="1" applyBorder="1" applyAlignment="1">
      <alignment horizontal="left" vertical="top" wrapText="1"/>
      <protection/>
    </xf>
    <xf numFmtId="0" fontId="2" fillId="0" borderId="12" xfId="59" applyFont="1" applyBorder="1" applyAlignment="1">
      <alignment vertical="top" wrapText="1"/>
      <protection/>
    </xf>
    <xf numFmtId="165" fontId="2" fillId="38" borderId="10" xfId="59" applyNumberFormat="1" applyFont="1" applyFill="1" applyBorder="1" applyAlignment="1">
      <alignment horizontal="left" vertical="top"/>
      <protection/>
    </xf>
    <xf numFmtId="165" fontId="2" fillId="48" borderId="10" xfId="59" applyNumberFormat="1" applyFont="1" applyFill="1" applyBorder="1" applyAlignment="1">
      <alignment horizontal="left" vertical="top"/>
      <protection/>
    </xf>
    <xf numFmtId="165" fontId="4" fillId="40" borderId="10" xfId="59" applyNumberFormat="1" applyFont="1" applyFill="1" applyBorder="1" applyAlignment="1">
      <alignment horizontal="left" vertical="top"/>
      <protection/>
    </xf>
    <xf numFmtId="0" fontId="2" fillId="42" borderId="10" xfId="59" applyFont="1" applyFill="1" applyBorder="1" applyAlignment="1">
      <alignment horizontal="left" vertical="top"/>
      <protection/>
    </xf>
    <xf numFmtId="0" fontId="1" fillId="41" borderId="10" xfId="0" applyFont="1" applyFill="1" applyBorder="1" applyAlignment="1">
      <alignment horizontal="left" vertical="top"/>
    </xf>
    <xf numFmtId="166" fontId="4" fillId="41" borderId="10" xfId="59" applyNumberFormat="1" applyFont="1" applyFill="1" applyBorder="1" applyAlignment="1">
      <alignment vertical="top"/>
      <protection/>
    </xf>
    <xf numFmtId="169" fontId="4" fillId="33" borderId="10" xfId="59" applyNumberFormat="1" applyFont="1" applyFill="1" applyBorder="1" applyAlignment="1">
      <alignment horizontal="left" vertical="top"/>
      <protection/>
    </xf>
    <xf numFmtId="169" fontId="4" fillId="43" borderId="10" xfId="59" applyNumberFormat="1" applyFont="1" applyFill="1" applyBorder="1" applyAlignment="1">
      <alignment horizontal="left" vertical="top"/>
      <protection/>
    </xf>
    <xf numFmtId="9" fontId="6" fillId="0" borderId="10" xfId="52" applyFont="1" applyBorder="1" applyAlignment="1">
      <alignment vertical="top" wrapText="1"/>
    </xf>
    <xf numFmtId="9" fontId="1" fillId="33" borderId="12" xfId="52" applyFont="1" applyFill="1" applyBorder="1" applyAlignment="1">
      <alignment vertical="top"/>
    </xf>
    <xf numFmtId="9" fontId="1" fillId="43" borderId="11" xfId="52" applyFont="1" applyFill="1" applyBorder="1" applyAlignment="1">
      <alignment vertical="top"/>
    </xf>
    <xf numFmtId="4" fontId="1" fillId="36" borderId="10" xfId="0" applyNumberFormat="1" applyFont="1" applyFill="1" applyBorder="1" applyAlignment="1">
      <alignment vertical="top"/>
    </xf>
    <xf numFmtId="4" fontId="1" fillId="0" borderId="13" xfId="59" applyNumberFormat="1" applyFont="1" applyBorder="1" applyAlignment="1">
      <alignment horizontal="right" vertical="top"/>
      <protection/>
    </xf>
    <xf numFmtId="4" fontId="1" fillId="41" borderId="13" xfId="59" applyNumberFormat="1" applyFont="1" applyFill="1" applyBorder="1" applyAlignment="1">
      <alignment horizontal="right" vertical="top"/>
      <protection/>
    </xf>
    <xf numFmtId="4" fontId="1" fillId="33" borderId="11" xfId="0" applyNumberFormat="1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vertical="top"/>
    </xf>
    <xf numFmtId="4" fontId="5" fillId="49" borderId="10" xfId="59" applyNumberFormat="1" applyFont="1" applyFill="1" applyBorder="1" applyAlignment="1">
      <alignment horizontal="right" vertical="top"/>
      <protection/>
    </xf>
    <xf numFmtId="164" fontId="3" fillId="49" borderId="10" xfId="59" applyNumberFormat="1" applyFont="1" applyFill="1" applyBorder="1" applyAlignment="1">
      <alignment horizontal="left" vertical="top"/>
      <protection/>
    </xf>
    <xf numFmtId="0" fontId="44" fillId="49" borderId="10" xfId="59" applyNumberFormat="1" applyFont="1" applyFill="1" applyBorder="1" applyAlignment="1">
      <alignment horizontal="left" vertical="top"/>
      <protection/>
    </xf>
    <xf numFmtId="0" fontId="44" fillId="49" borderId="10" xfId="59" applyFont="1" applyFill="1" applyBorder="1" applyAlignment="1">
      <alignment horizontal="left" vertical="top"/>
      <protection/>
    </xf>
    <xf numFmtId="0" fontId="5" fillId="49" borderId="10" xfId="59" applyFont="1" applyFill="1" applyBorder="1" applyAlignment="1">
      <alignment horizontal="left" vertical="top" wrapText="1"/>
      <protection/>
    </xf>
    <xf numFmtId="0" fontId="2" fillId="49" borderId="10" xfId="59" applyFont="1" applyFill="1" applyBorder="1" applyAlignment="1">
      <alignment horizontal="left" vertical="top"/>
      <protection/>
    </xf>
    <xf numFmtId="0" fontId="3" fillId="49" borderId="10" xfId="59" applyFont="1" applyFill="1" applyBorder="1" applyAlignment="1">
      <alignment horizontal="left" vertical="top" wrapText="1"/>
      <protection/>
    </xf>
    <xf numFmtId="4" fontId="3" fillId="49" borderId="10" xfId="59" applyNumberFormat="1" applyFont="1" applyFill="1" applyBorder="1" applyAlignment="1">
      <alignment horizontal="right" vertical="top"/>
      <protection/>
    </xf>
    <xf numFmtId="0" fontId="5" fillId="50" borderId="10" xfId="59" applyFont="1" applyFill="1" applyBorder="1" applyAlignment="1">
      <alignment horizontal="left" vertical="top"/>
      <protection/>
    </xf>
    <xf numFmtId="166" fontId="3" fillId="51" borderId="10" xfId="59" applyNumberFormat="1" applyFont="1" applyFill="1" applyBorder="1" applyAlignment="1">
      <alignment horizontal="left" vertical="top"/>
      <protection/>
    </xf>
    <xf numFmtId="0" fontId="3" fillId="51" borderId="10" xfId="59" applyFont="1" applyFill="1" applyBorder="1" applyAlignment="1">
      <alignment horizontal="left" vertical="top" wrapText="1"/>
      <protection/>
    </xf>
    <xf numFmtId="4" fontId="3" fillId="51" borderId="10" xfId="59" applyNumberFormat="1" applyFont="1" applyFill="1" applyBorder="1" applyAlignment="1">
      <alignment horizontal="right" vertical="top"/>
      <protection/>
    </xf>
    <xf numFmtId="0" fontId="6" fillId="50" borderId="10" xfId="0" applyFont="1" applyFill="1" applyBorder="1" applyAlignment="1">
      <alignment vertical="top"/>
    </xf>
    <xf numFmtId="0" fontId="6" fillId="50" borderId="10" xfId="59" applyFont="1" applyFill="1" applyBorder="1" applyAlignment="1">
      <alignment horizontal="left" vertical="top"/>
      <protection/>
    </xf>
    <xf numFmtId="0" fontId="6" fillId="50" borderId="10" xfId="59" applyFont="1" applyFill="1" applyBorder="1" applyAlignment="1">
      <alignment horizontal="left" vertical="top" wrapText="1"/>
      <protection/>
    </xf>
    <xf numFmtId="4" fontId="6" fillId="50" borderId="10" xfId="59" applyNumberFormat="1" applyFont="1" applyFill="1" applyBorder="1" applyAlignment="1">
      <alignment horizontal="right" vertical="top"/>
      <protection/>
    </xf>
    <xf numFmtId="168" fontId="3" fillId="49" borderId="10" xfId="59" applyNumberFormat="1" applyFont="1" applyFill="1" applyBorder="1" applyAlignment="1">
      <alignment horizontal="left" vertical="top"/>
      <protection/>
    </xf>
    <xf numFmtId="0" fontId="6" fillId="50" borderId="10" xfId="0" applyFont="1" applyFill="1" applyBorder="1" applyAlignment="1">
      <alignment horizontal="left" vertical="top"/>
    </xf>
    <xf numFmtId="166" fontId="3" fillId="50" borderId="10" xfId="59" applyNumberFormat="1" applyFont="1" applyFill="1" applyBorder="1" applyAlignment="1">
      <alignment horizontal="left" vertical="top"/>
      <protection/>
    </xf>
    <xf numFmtId="0" fontId="3" fillId="50" borderId="10" xfId="59" applyFont="1" applyFill="1" applyBorder="1" applyAlignment="1">
      <alignment horizontal="left" vertical="top" wrapText="1"/>
      <protection/>
    </xf>
    <xf numFmtId="4" fontId="3" fillId="50" borderId="10" xfId="59" applyNumberFormat="1" applyFont="1" applyFill="1" applyBorder="1" applyAlignment="1">
      <alignment horizontal="right" vertical="top"/>
      <protection/>
    </xf>
    <xf numFmtId="0" fontId="0" fillId="36" borderId="0" xfId="59" applyFont="1" applyFill="1">
      <alignment/>
      <protection/>
    </xf>
    <xf numFmtId="0" fontId="5" fillId="49" borderId="10" xfId="59" applyFont="1" applyFill="1" applyBorder="1" applyAlignment="1">
      <alignment horizontal="left" vertical="top"/>
      <protection/>
    </xf>
    <xf numFmtId="0" fontId="1" fillId="50" borderId="10" xfId="59" applyFont="1" applyFill="1" applyBorder="1" applyAlignment="1">
      <alignment horizontal="left" vertical="top"/>
      <protection/>
    </xf>
    <xf numFmtId="0" fontId="1" fillId="50" borderId="10" xfId="59" applyFont="1" applyFill="1" applyBorder="1" applyAlignment="1">
      <alignment vertical="top"/>
      <protection/>
    </xf>
    <xf numFmtId="0" fontId="6" fillId="50" borderId="14" xfId="59" applyFont="1" applyFill="1" applyBorder="1" applyAlignment="1">
      <alignment vertical="top" wrapText="1"/>
      <protection/>
    </xf>
    <xf numFmtId="4" fontId="6" fillId="50" borderId="14" xfId="59" applyNumberFormat="1" applyFont="1" applyFill="1" applyBorder="1" applyAlignment="1">
      <alignment vertical="top"/>
      <protection/>
    </xf>
    <xf numFmtId="0" fontId="3" fillId="49" borderId="14" xfId="59" applyFont="1" applyFill="1" applyBorder="1" applyAlignment="1">
      <alignment horizontal="left" vertical="top" wrapText="1"/>
      <protection/>
    </xf>
    <xf numFmtId="4" fontId="3" fillId="49" borderId="14" xfId="59" applyNumberFormat="1" applyFont="1" applyFill="1" applyBorder="1" applyAlignment="1">
      <alignment horizontal="right" vertical="top"/>
      <protection/>
    </xf>
    <xf numFmtId="0" fontId="5" fillId="51" borderId="10" xfId="59" applyFont="1" applyFill="1" applyBorder="1" applyAlignment="1">
      <alignment horizontal="left" vertical="top"/>
      <protection/>
    </xf>
    <xf numFmtId="166" fontId="5" fillId="51" borderId="10" xfId="59" applyNumberFormat="1" applyFont="1" applyFill="1" applyBorder="1" applyAlignment="1">
      <alignment horizontal="left" vertical="top"/>
      <protection/>
    </xf>
    <xf numFmtId="0" fontId="3" fillId="51" borderId="11" xfId="59" applyFont="1" applyFill="1" applyBorder="1" applyAlignment="1">
      <alignment horizontal="left" vertical="top" wrapText="1"/>
      <protection/>
    </xf>
    <xf numFmtId="4" fontId="3" fillId="51" borderId="11" xfId="59" applyNumberFormat="1" applyFont="1" applyFill="1" applyBorder="1" applyAlignment="1">
      <alignment horizontal="right" vertical="top"/>
      <protection/>
    </xf>
    <xf numFmtId="0" fontId="6" fillId="50" borderId="11" xfId="59" applyFont="1" applyFill="1" applyBorder="1" applyAlignment="1">
      <alignment horizontal="left" vertical="top" wrapText="1"/>
      <protection/>
    </xf>
    <xf numFmtId="4" fontId="6" fillId="50" borderId="11" xfId="59" applyNumberFormat="1" applyFont="1" applyFill="1" applyBorder="1" applyAlignment="1">
      <alignment vertical="top"/>
      <protection/>
    </xf>
    <xf numFmtId="10" fontId="1" fillId="40" borderId="10" xfId="52" applyNumberFormat="1" applyFont="1" applyFill="1" applyBorder="1" applyAlignment="1">
      <alignment vertical="top"/>
    </xf>
    <xf numFmtId="10" fontId="1" fillId="37" borderId="10" xfId="52" applyNumberFormat="1" applyFont="1" applyFill="1" applyBorder="1" applyAlignment="1">
      <alignment vertical="top"/>
    </xf>
    <xf numFmtId="10" fontId="1" fillId="0" borderId="10" xfId="52" applyNumberFormat="1" applyFont="1" applyBorder="1" applyAlignment="1">
      <alignment vertical="top"/>
    </xf>
    <xf numFmtId="10" fontId="1" fillId="0" borderId="10" xfId="52" applyNumberFormat="1" applyFont="1" applyBorder="1" applyAlignment="1">
      <alignment vertical="top"/>
    </xf>
    <xf numFmtId="10" fontId="1" fillId="38" borderId="10" xfId="52" applyNumberFormat="1" applyFont="1" applyFill="1" applyBorder="1" applyAlignment="1">
      <alignment vertical="top"/>
    </xf>
    <xf numFmtId="10" fontId="1" fillId="39" borderId="10" xfId="52" applyNumberFormat="1" applyFont="1" applyFill="1" applyBorder="1" applyAlignment="1">
      <alignment vertical="top"/>
    </xf>
    <xf numFmtId="10" fontId="1" fillId="0" borderId="11" xfId="52" applyNumberFormat="1" applyFont="1" applyBorder="1" applyAlignment="1">
      <alignment vertical="top"/>
    </xf>
    <xf numFmtId="10" fontId="1" fillId="42" borderId="10" xfId="52" applyNumberFormat="1" applyFont="1" applyFill="1" applyBorder="1" applyAlignment="1">
      <alignment vertical="top"/>
    </xf>
    <xf numFmtId="10" fontId="6" fillId="50" borderId="10" xfId="52" applyNumberFormat="1" applyFont="1" applyFill="1" applyBorder="1" applyAlignment="1">
      <alignment vertical="top"/>
    </xf>
    <xf numFmtId="10" fontId="1" fillId="41" borderId="10" xfId="52" applyNumberFormat="1" applyFont="1" applyFill="1" applyBorder="1" applyAlignment="1">
      <alignment vertical="top"/>
    </xf>
    <xf numFmtId="10" fontId="1" fillId="36" borderId="10" xfId="0" applyNumberFormat="1" applyFont="1" applyFill="1" applyBorder="1" applyAlignment="1">
      <alignment vertical="top"/>
    </xf>
    <xf numFmtId="10" fontId="6" fillId="50" borderId="12" xfId="52" applyNumberFormat="1" applyFont="1" applyFill="1" applyBorder="1" applyAlignment="1">
      <alignment vertical="top"/>
    </xf>
    <xf numFmtId="10" fontId="1" fillId="42" borderId="12" xfId="52" applyNumberFormat="1" applyFont="1" applyFill="1" applyBorder="1" applyAlignment="1">
      <alignment vertical="top"/>
    </xf>
    <xf numFmtId="10" fontId="1" fillId="0" borderId="12" xfId="52" applyNumberFormat="1" applyFont="1" applyBorder="1" applyAlignment="1">
      <alignment vertical="top"/>
    </xf>
    <xf numFmtId="10" fontId="1" fillId="37" borderId="11" xfId="52" applyNumberFormat="1" applyFont="1" applyFill="1" applyBorder="1" applyAlignment="1">
      <alignment vertical="top"/>
    </xf>
    <xf numFmtId="10" fontId="1" fillId="44" borderId="11" xfId="52" applyNumberFormat="1" applyFont="1" applyFill="1" applyBorder="1" applyAlignment="1">
      <alignment vertical="top"/>
    </xf>
    <xf numFmtId="10" fontId="1" fillId="52" borderId="11" xfId="52" applyNumberFormat="1" applyFont="1" applyFill="1" applyBorder="1" applyAlignment="1">
      <alignment vertical="top"/>
    </xf>
    <xf numFmtId="10" fontId="1" fillId="33" borderId="10" xfId="52" applyNumberFormat="1" applyFont="1" applyFill="1" applyBorder="1" applyAlignment="1">
      <alignment vertical="top"/>
    </xf>
    <xf numFmtId="10" fontId="1" fillId="40" borderId="10" xfId="52" applyNumberFormat="1" applyFont="1" applyFill="1" applyBorder="1" applyAlignment="1">
      <alignment vertical="top" shrinkToFit="1"/>
    </xf>
    <xf numFmtId="10" fontId="1" fillId="33" borderId="10" xfId="52" applyNumberFormat="1" applyFont="1" applyFill="1" applyBorder="1" applyAlignment="1">
      <alignment vertical="top" shrinkToFit="1"/>
    </xf>
    <xf numFmtId="10" fontId="1" fillId="53" borderId="10" xfId="52" applyNumberFormat="1" applyFont="1" applyFill="1" applyBorder="1" applyAlignment="1">
      <alignment vertical="top"/>
    </xf>
    <xf numFmtId="10" fontId="1" fillId="0" borderId="10" xfId="52" applyNumberFormat="1" applyFont="1" applyFill="1" applyBorder="1" applyAlignment="1">
      <alignment vertical="top"/>
    </xf>
    <xf numFmtId="10" fontId="1" fillId="0" borderId="11" xfId="52" applyNumberFormat="1" applyFont="1" applyFill="1" applyBorder="1" applyAlignment="1">
      <alignment vertical="top"/>
    </xf>
    <xf numFmtId="10" fontId="1" fillId="45" borderId="10" xfId="52" applyNumberFormat="1" applyFont="1" applyFill="1" applyBorder="1" applyAlignment="1">
      <alignment vertical="top"/>
    </xf>
    <xf numFmtId="10" fontId="6" fillId="50" borderId="14" xfId="52" applyNumberFormat="1" applyFont="1" applyFill="1" applyBorder="1" applyAlignment="1">
      <alignment vertical="top"/>
    </xf>
    <xf numFmtId="10" fontId="1" fillId="48" borderId="10" xfId="52" applyNumberFormat="1" applyFont="1" applyFill="1" applyBorder="1" applyAlignment="1">
      <alignment vertical="top"/>
    </xf>
    <xf numFmtId="10" fontId="1" fillId="36" borderId="10" xfId="52" applyNumberFormat="1" applyFont="1" applyFill="1" applyBorder="1" applyAlignment="1">
      <alignment vertical="top"/>
    </xf>
    <xf numFmtId="10" fontId="6" fillId="51" borderId="11" xfId="52" applyNumberFormat="1" applyFont="1" applyFill="1" applyBorder="1" applyAlignment="1">
      <alignment vertical="top"/>
    </xf>
    <xf numFmtId="10" fontId="1" fillId="47" borderId="10" xfId="52" applyNumberFormat="1" applyFont="1" applyFill="1" applyBorder="1" applyAlignment="1">
      <alignment vertical="top"/>
    </xf>
    <xf numFmtId="10" fontId="1" fillId="47" borderId="12" xfId="52" applyNumberFormat="1" applyFont="1" applyFill="1" applyBorder="1" applyAlignment="1">
      <alignment vertical="top"/>
    </xf>
    <xf numFmtId="10" fontId="1" fillId="43" borderId="12" xfId="52" applyNumberFormat="1" applyFont="1" applyFill="1" applyBorder="1" applyAlignment="1">
      <alignment vertical="top"/>
    </xf>
    <xf numFmtId="10" fontId="6" fillId="0" borderId="12" xfId="52" applyNumberFormat="1" applyFont="1" applyBorder="1" applyAlignment="1">
      <alignment vertical="top"/>
    </xf>
    <xf numFmtId="10" fontId="1" fillId="0" borderId="0" xfId="52" applyNumberFormat="1" applyFont="1" applyAlignment="1">
      <alignment vertical="top"/>
    </xf>
    <xf numFmtId="10" fontId="6" fillId="49" borderId="10" xfId="52" applyNumberFormat="1" applyFont="1" applyFill="1" applyBorder="1" applyAlignment="1">
      <alignment vertical="top"/>
    </xf>
    <xf numFmtId="10" fontId="6" fillId="49" borderId="12" xfId="52" applyNumberFormat="1" applyFont="1" applyFill="1" applyBorder="1" applyAlignment="1">
      <alignment vertical="top"/>
    </xf>
    <xf numFmtId="10" fontId="6" fillId="49" borderId="14" xfId="52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36" borderId="10" xfId="0" applyFont="1" applyFill="1" applyBorder="1" applyAlignment="1">
      <alignment horizontal="left" vertical="top"/>
    </xf>
    <xf numFmtId="0" fontId="1" fillId="36" borderId="10" xfId="59" applyFont="1" applyFill="1" applyBorder="1" applyAlignment="1">
      <alignment horizontal="left" vertical="top"/>
      <protection/>
    </xf>
    <xf numFmtId="0" fontId="1" fillId="0" borderId="10" xfId="0" applyFont="1" applyBorder="1" applyAlignment="1">
      <alignment horizontal="left" vertical="top"/>
    </xf>
    <xf numFmtId="10" fontId="1" fillId="33" borderId="11" xfId="0" applyNumberFormat="1" applyFont="1" applyFill="1" applyBorder="1" applyAlignment="1">
      <alignment vertical="top"/>
    </xf>
    <xf numFmtId="10" fontId="1" fillId="0" borderId="12" xfId="0" applyNumberFormat="1" applyFont="1" applyBorder="1" applyAlignment="1">
      <alignment vertical="top"/>
    </xf>
    <xf numFmtId="0" fontId="1" fillId="0" borderId="10" xfId="59" applyFont="1" applyBorder="1" applyAlignment="1">
      <alignment horizontal="left" vertical="top"/>
      <protection/>
    </xf>
    <xf numFmtId="2" fontId="1" fillId="0" borderId="10" xfId="59" applyNumberFormat="1" applyFont="1" applyBorder="1" applyAlignment="1">
      <alignment vertical="top"/>
      <protection/>
    </xf>
    <xf numFmtId="2" fontId="1" fillId="0" borderId="10" xfId="0" applyNumberFormat="1" applyFont="1" applyBorder="1" applyAlignment="1">
      <alignment vertical="top"/>
    </xf>
    <xf numFmtId="168" fontId="3" fillId="44" borderId="10" xfId="59" applyNumberFormat="1" applyFont="1" applyFill="1" applyBorder="1" applyAlignment="1">
      <alignment horizontal="left" vertical="top"/>
      <protection/>
    </xf>
    <xf numFmtId="165" fontId="2" fillId="48" borderId="10" xfId="59" applyNumberFormat="1" applyFont="1" applyFill="1" applyBorder="1" applyAlignment="1">
      <alignment horizontal="left" vertical="top"/>
      <protection/>
    </xf>
    <xf numFmtId="10" fontId="1" fillId="0" borderId="11" xfId="52" applyNumberFormat="1" applyFont="1" applyBorder="1" applyAlignment="1">
      <alignment vertical="top"/>
    </xf>
    <xf numFmtId="10" fontId="1" fillId="0" borderId="14" xfId="52" applyNumberFormat="1" applyFont="1" applyBorder="1" applyAlignment="1">
      <alignment vertical="top"/>
    </xf>
    <xf numFmtId="0" fontId="2" fillId="0" borderId="10" xfId="59" applyFont="1" applyBorder="1" applyAlignment="1">
      <alignment horizontal="left" vertical="top"/>
      <protection/>
    </xf>
    <xf numFmtId="168" fontId="3" fillId="33" borderId="10" xfId="59" applyNumberFormat="1" applyFont="1" applyFill="1" applyBorder="1" applyAlignment="1">
      <alignment horizontal="left" vertical="top"/>
      <protection/>
    </xf>
    <xf numFmtId="0" fontId="1" fillId="36" borderId="11" xfId="0" applyFont="1" applyFill="1" applyBorder="1" applyAlignment="1">
      <alignment horizontal="left" vertical="top"/>
    </xf>
    <xf numFmtId="0" fontId="1" fillId="36" borderId="14" xfId="0" applyFont="1" applyFill="1" applyBorder="1" applyAlignment="1">
      <alignment horizontal="left" vertical="top"/>
    </xf>
    <xf numFmtId="0" fontId="1" fillId="36" borderId="12" xfId="0" applyFont="1" applyFill="1" applyBorder="1" applyAlignment="1">
      <alignment horizontal="left" vertical="top"/>
    </xf>
    <xf numFmtId="10" fontId="1" fillId="0" borderId="12" xfId="52" applyNumberFormat="1" applyFont="1" applyBorder="1" applyAlignment="1">
      <alignment vertical="top"/>
    </xf>
    <xf numFmtId="0" fontId="2" fillId="0" borderId="10" xfId="59" applyFont="1" applyBorder="1" applyAlignment="1">
      <alignment vertical="top"/>
      <protection/>
    </xf>
    <xf numFmtId="169" fontId="4" fillId="43" borderId="10" xfId="59" applyNumberFormat="1" applyFont="1" applyFill="1" applyBorder="1" applyAlignment="1">
      <alignment horizontal="left" vertical="top"/>
      <protection/>
    </xf>
    <xf numFmtId="10" fontId="1" fillId="43" borderId="11" xfId="52" applyNumberFormat="1" applyFont="1" applyFill="1" applyBorder="1" applyAlignment="1">
      <alignment vertical="top"/>
    </xf>
    <xf numFmtId="10" fontId="1" fillId="33" borderId="14" xfId="52" applyNumberFormat="1" applyFont="1" applyFill="1" applyBorder="1" applyAlignment="1">
      <alignment vertical="top"/>
    </xf>
    <xf numFmtId="0" fontId="2" fillId="36" borderId="10" xfId="59" applyFont="1" applyFill="1" applyBorder="1" applyAlignment="1">
      <alignment horizontal="left" vertical="top"/>
      <protection/>
    </xf>
    <xf numFmtId="10" fontId="1" fillId="0" borderId="10" xfId="52" applyNumberFormat="1" applyFont="1" applyBorder="1" applyAlignment="1">
      <alignment vertical="top"/>
    </xf>
    <xf numFmtId="10" fontId="1" fillId="0" borderId="10" xfId="0" applyNumberFormat="1" applyFont="1" applyBorder="1" applyAlignment="1">
      <alignment vertical="top"/>
    </xf>
    <xf numFmtId="10" fontId="1" fillId="43" borderId="12" xfId="52" applyNumberFormat="1" applyFont="1" applyFill="1" applyBorder="1" applyAlignment="1">
      <alignment vertical="top"/>
    </xf>
    <xf numFmtId="10" fontId="1" fillId="0" borderId="14" xfId="0" applyNumberFormat="1" applyFont="1" applyBorder="1" applyAlignment="1">
      <alignment vertical="top"/>
    </xf>
    <xf numFmtId="4" fontId="2" fillId="0" borderId="10" xfId="59" applyNumberFormat="1" applyFont="1" applyBorder="1" applyAlignment="1">
      <alignment horizontal="left" vertical="top"/>
      <protection/>
    </xf>
    <xf numFmtId="0" fontId="6" fillId="35" borderId="11" xfId="0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2" fillId="43" borderId="10" xfId="59" applyFont="1" applyFill="1" applyBorder="1" applyAlignment="1">
      <alignment horizontal="left" vertical="top"/>
      <protection/>
    </xf>
    <xf numFmtId="164" fontId="3" fillId="44" borderId="10" xfId="59" applyNumberFormat="1" applyFont="1" applyFill="1" applyBorder="1" applyAlignment="1">
      <alignment horizontal="left" vertical="top"/>
      <protection/>
    </xf>
    <xf numFmtId="10" fontId="1" fillId="0" borderId="14" xfId="0" applyNumberFormat="1" applyFont="1" applyBorder="1" applyAlignment="1">
      <alignment vertical="top"/>
    </xf>
    <xf numFmtId="10" fontId="1" fillId="0" borderId="12" xfId="0" applyNumberFormat="1" applyFont="1" applyBorder="1" applyAlignment="1">
      <alignment vertical="top"/>
    </xf>
    <xf numFmtId="0" fontId="1" fillId="36" borderId="10" xfId="0" applyFont="1" applyFill="1" applyBorder="1" applyAlignment="1">
      <alignment vertical="top"/>
    </xf>
    <xf numFmtId="10" fontId="1" fillId="53" borderId="11" xfId="52" applyNumberFormat="1" applyFont="1" applyFill="1" applyBorder="1" applyAlignment="1">
      <alignment vertical="top"/>
    </xf>
    <xf numFmtId="10" fontId="1" fillId="53" borderId="14" xfId="52" applyNumberFormat="1" applyFont="1" applyFill="1" applyBorder="1" applyAlignment="1">
      <alignment vertical="top"/>
    </xf>
    <xf numFmtId="10" fontId="1" fillId="53" borderId="12" xfId="52" applyNumberFormat="1" applyFont="1" applyFill="1" applyBorder="1" applyAlignment="1">
      <alignment vertical="top"/>
    </xf>
    <xf numFmtId="9" fontId="1" fillId="0" borderId="11" xfId="52" applyFont="1" applyBorder="1" applyAlignment="1">
      <alignment vertical="top"/>
    </xf>
    <xf numFmtId="0" fontId="1" fillId="0" borderId="10" xfId="59" applyFont="1" applyBorder="1" applyAlignment="1">
      <alignment vertical="top"/>
      <protection/>
    </xf>
    <xf numFmtId="0" fontId="0" fillId="0" borderId="10" xfId="0" applyBorder="1" applyAlignment="1">
      <alignment vertical="top"/>
    </xf>
    <xf numFmtId="10" fontId="1" fillId="39" borderId="11" xfId="52" applyNumberFormat="1" applyFont="1" applyFill="1" applyBorder="1" applyAlignment="1">
      <alignment vertical="top"/>
    </xf>
    <xf numFmtId="10" fontId="0" fillId="0" borderId="14" xfId="0" applyNumberFormat="1" applyBorder="1" applyAlignment="1">
      <alignment vertical="top"/>
    </xf>
    <xf numFmtId="10" fontId="0" fillId="0" borderId="12" xfId="0" applyNumberFormat="1" applyBorder="1" applyAlignment="1">
      <alignment vertical="top"/>
    </xf>
    <xf numFmtId="0" fontId="1" fillId="33" borderId="11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33" borderId="11" xfId="59" applyFont="1" applyFill="1" applyBorder="1" applyAlignment="1">
      <alignment horizontal="left" vertical="top"/>
      <protection/>
    </xf>
    <xf numFmtId="0" fontId="2" fillId="33" borderId="12" xfId="59" applyFont="1" applyFill="1" applyBorder="1" applyAlignment="1">
      <alignment horizontal="left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echniczny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7"/>
  <sheetViews>
    <sheetView tabSelected="1" zoomScalePageLayoutView="0" workbookViewId="0" topLeftCell="A10">
      <selection activeCell="D19" sqref="D19"/>
    </sheetView>
  </sheetViews>
  <sheetFormatPr defaultColWidth="9.140625" defaultRowHeight="12.75"/>
  <cols>
    <col min="1" max="1" width="4.7109375" style="76" customWidth="1"/>
    <col min="2" max="2" width="8.00390625" style="128" customWidth="1"/>
    <col min="3" max="3" width="6.57421875" style="76" customWidth="1"/>
    <col min="4" max="4" width="43.421875" style="135" customWidth="1"/>
    <col min="5" max="5" width="12.57421875" style="129" customWidth="1"/>
    <col min="6" max="6" width="13.00390625" style="129" customWidth="1"/>
    <col min="7" max="7" width="9.7109375" style="130" customWidth="1"/>
    <col min="8" max="8" width="10.00390625" style="1" customWidth="1"/>
    <col min="9" max="9" width="9.57421875" style="1" customWidth="1"/>
  </cols>
  <sheetData>
    <row r="1" spans="1:8" ht="15" customHeight="1">
      <c r="A1" s="248" t="s">
        <v>135</v>
      </c>
      <c r="B1" s="229"/>
      <c r="C1" s="229"/>
      <c r="D1" s="229"/>
      <c r="E1" s="229"/>
      <c r="F1" s="229"/>
      <c r="G1" s="229"/>
      <c r="H1" s="2"/>
    </row>
    <row r="2" spans="1:8" ht="42.75" customHeight="1">
      <c r="A2" s="14" t="s">
        <v>0</v>
      </c>
      <c r="B2" s="14" t="s">
        <v>1</v>
      </c>
      <c r="C2" s="14" t="s">
        <v>2</v>
      </c>
      <c r="D2" s="131" t="s">
        <v>3</v>
      </c>
      <c r="E2" s="15" t="s">
        <v>4</v>
      </c>
      <c r="F2" s="15" t="s">
        <v>5</v>
      </c>
      <c r="G2" s="150" t="s">
        <v>6</v>
      </c>
      <c r="H2" s="2"/>
    </row>
    <row r="3" spans="1:32" ht="13.5" customHeight="1">
      <c r="A3" s="159">
        <v>10</v>
      </c>
      <c r="B3" s="160"/>
      <c r="C3" s="161"/>
      <c r="D3" s="162" t="s">
        <v>7</v>
      </c>
      <c r="E3" s="158">
        <f>E4+E7</f>
        <v>3015808.08</v>
      </c>
      <c r="F3" s="158">
        <f>F7+F4</f>
        <v>648647.22</v>
      </c>
      <c r="G3" s="226">
        <f>F3/E3</f>
        <v>0.21508239343930663</v>
      </c>
      <c r="H3" s="3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13.5" customHeight="1">
      <c r="A4" s="262"/>
      <c r="B4" s="142">
        <v>1010</v>
      </c>
      <c r="C4" s="16"/>
      <c r="D4" s="132" t="s">
        <v>127</v>
      </c>
      <c r="E4" s="17">
        <f>E5+E6</f>
        <v>2367160.8600000003</v>
      </c>
      <c r="F4" s="17">
        <f>F5</f>
        <v>0</v>
      </c>
      <c r="G4" s="194">
        <f>F4/E4</f>
        <v>0</v>
      </c>
      <c r="H4" s="3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7" customFormat="1" ht="13.5" customHeight="1">
      <c r="A5" s="262"/>
      <c r="B5" s="239"/>
      <c r="C5" s="18">
        <v>970</v>
      </c>
      <c r="D5" s="19" t="s">
        <v>8</v>
      </c>
      <c r="E5" s="20">
        <v>370000</v>
      </c>
      <c r="F5" s="20">
        <v>0</v>
      </c>
      <c r="G5" s="195"/>
      <c r="H5" s="3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7" ht="56.25">
      <c r="A6" s="229"/>
      <c r="B6" s="232"/>
      <c r="C6" s="21">
        <v>6257</v>
      </c>
      <c r="D6" s="22" t="s">
        <v>119</v>
      </c>
      <c r="E6" s="20">
        <v>1997160.86</v>
      </c>
      <c r="F6" s="20">
        <v>0</v>
      </c>
      <c r="G6" s="196"/>
    </row>
    <row r="7" spans="1:32" s="6" customFormat="1" ht="15" customHeight="1">
      <c r="A7" s="229"/>
      <c r="B7" s="142">
        <v>1095</v>
      </c>
      <c r="C7" s="23"/>
      <c r="D7" s="107" t="s">
        <v>9</v>
      </c>
      <c r="E7" s="24">
        <f>E8</f>
        <v>648647.22</v>
      </c>
      <c r="F7" s="24">
        <f>F8</f>
        <v>648647.22</v>
      </c>
      <c r="G7" s="197">
        <f>F7/E7</f>
        <v>1</v>
      </c>
      <c r="H7" s="3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6" customFormat="1" ht="43.5" customHeight="1">
      <c r="A8" s="229"/>
      <c r="B8" s="143"/>
      <c r="C8" s="25">
        <v>2010</v>
      </c>
      <c r="D8" s="26" t="s">
        <v>128</v>
      </c>
      <c r="E8" s="27">
        <v>648647.22</v>
      </c>
      <c r="F8" s="27">
        <v>648647.22</v>
      </c>
      <c r="G8" s="198"/>
      <c r="H8" s="3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8" ht="12.75" customHeight="1" hidden="1">
      <c r="A9" s="28"/>
      <c r="B9" s="29"/>
      <c r="C9" s="29"/>
      <c r="D9" s="30"/>
      <c r="E9" s="31"/>
      <c r="F9" s="31"/>
      <c r="G9" s="195"/>
      <c r="H9" s="2"/>
    </row>
    <row r="10" spans="1:8" ht="15" customHeight="1">
      <c r="A10" s="159">
        <v>20</v>
      </c>
      <c r="B10" s="163"/>
      <c r="C10" s="163"/>
      <c r="D10" s="164" t="s">
        <v>10</v>
      </c>
      <c r="E10" s="165">
        <f>E11</f>
        <v>4650</v>
      </c>
      <c r="F10" s="165">
        <f>F11</f>
        <v>2162.04</v>
      </c>
      <c r="G10" s="226">
        <f>F10/E10</f>
        <v>0.4649548387096774</v>
      </c>
      <c r="H10" s="2"/>
    </row>
    <row r="11" spans="1:9" ht="15" customHeight="1">
      <c r="A11" s="242"/>
      <c r="B11" s="144">
        <v>2001</v>
      </c>
      <c r="C11" s="32"/>
      <c r="D11" s="37" t="s">
        <v>11</v>
      </c>
      <c r="E11" s="33">
        <f>E12+E13</f>
        <v>4650</v>
      </c>
      <c r="F11" s="24">
        <f>F12+F13</f>
        <v>2162.04</v>
      </c>
      <c r="G11" s="197">
        <f>F11/E11</f>
        <v>0.4649548387096774</v>
      </c>
      <c r="I11"/>
    </row>
    <row r="12" spans="1:8" ht="50.25" customHeight="1">
      <c r="A12" s="242"/>
      <c r="B12" s="242"/>
      <c r="C12" s="34">
        <v>750</v>
      </c>
      <c r="D12" s="30" t="s">
        <v>65</v>
      </c>
      <c r="E12" s="31">
        <v>2650</v>
      </c>
      <c r="F12" s="31">
        <v>2162.04</v>
      </c>
      <c r="G12" s="240"/>
      <c r="H12" s="2"/>
    </row>
    <row r="13" spans="1:8" ht="21" customHeight="1">
      <c r="A13" s="242"/>
      <c r="B13" s="242"/>
      <c r="C13" s="18">
        <v>870</v>
      </c>
      <c r="D13" s="19" t="s">
        <v>12</v>
      </c>
      <c r="E13" s="35">
        <v>2000</v>
      </c>
      <c r="F13" s="35">
        <v>0</v>
      </c>
      <c r="G13" s="241"/>
      <c r="H13" s="2"/>
    </row>
    <row r="14" spans="1:7" s="2" customFormat="1" ht="19.5" customHeight="1">
      <c r="A14" s="166">
        <v>600</v>
      </c>
      <c r="B14" s="166"/>
      <c r="C14" s="167"/>
      <c r="D14" s="168" t="s">
        <v>46</v>
      </c>
      <c r="E14" s="169">
        <f>E15+E18</f>
        <v>346478</v>
      </c>
      <c r="F14" s="169">
        <f>F15+F18</f>
        <v>346477.17000000004</v>
      </c>
      <c r="G14" s="201">
        <f>F14/E14</f>
        <v>0.9999976044655073</v>
      </c>
    </row>
    <row r="15" spans="1:7" s="2" customFormat="1" ht="15" customHeight="1">
      <c r="A15" s="242"/>
      <c r="B15" s="145">
        <v>60016</v>
      </c>
      <c r="C15" s="36"/>
      <c r="D15" s="37" t="s">
        <v>47</v>
      </c>
      <c r="E15" s="33">
        <f>E16+E17</f>
        <v>189069</v>
      </c>
      <c r="F15" s="33">
        <f>F16+F17</f>
        <v>189068.17</v>
      </c>
      <c r="G15" s="200">
        <f>F15/E15</f>
        <v>0.999995610068282</v>
      </c>
    </row>
    <row r="16" spans="1:7" s="2" customFormat="1" ht="15" customHeight="1">
      <c r="A16" s="242"/>
      <c r="B16" s="252"/>
      <c r="C16" s="18">
        <v>970</v>
      </c>
      <c r="D16" s="19" t="s">
        <v>8</v>
      </c>
      <c r="E16" s="35">
        <v>344</v>
      </c>
      <c r="F16" s="35">
        <v>343.17</v>
      </c>
      <c r="G16" s="269"/>
    </row>
    <row r="17" spans="1:7" ht="41.25" customHeight="1">
      <c r="A17" s="242"/>
      <c r="B17" s="232"/>
      <c r="C17" s="21">
        <v>6330</v>
      </c>
      <c r="D17" s="53" t="s">
        <v>134</v>
      </c>
      <c r="E17" s="38">
        <v>188725</v>
      </c>
      <c r="F17" s="38">
        <v>188725</v>
      </c>
      <c r="G17" s="260"/>
    </row>
    <row r="18" spans="1:9" s="9" customFormat="1" ht="11.25" customHeight="1">
      <c r="A18" s="229"/>
      <c r="B18" s="39">
        <v>60017</v>
      </c>
      <c r="C18" s="40"/>
      <c r="D18" s="133" t="s">
        <v>87</v>
      </c>
      <c r="E18" s="41">
        <f>E19</f>
        <v>157409</v>
      </c>
      <c r="F18" s="41">
        <f>F19</f>
        <v>157409</v>
      </c>
      <c r="G18" s="200">
        <f>F18/E18</f>
        <v>1</v>
      </c>
      <c r="H18" s="8"/>
      <c r="I18" s="8"/>
    </row>
    <row r="19" spans="1:9" s="9" customFormat="1" ht="48.75" customHeight="1">
      <c r="A19" s="229"/>
      <c r="B19" s="42"/>
      <c r="C19" s="42">
        <v>6300</v>
      </c>
      <c r="D19" s="43" t="s">
        <v>136</v>
      </c>
      <c r="E19" s="44">
        <v>157409</v>
      </c>
      <c r="F19" s="44">
        <v>157409</v>
      </c>
      <c r="G19" s="195"/>
      <c r="H19" s="8"/>
      <c r="I19" s="8"/>
    </row>
    <row r="20" spans="1:9" s="9" customFormat="1" ht="20.25" customHeight="1">
      <c r="A20" s="175">
        <v>630</v>
      </c>
      <c r="B20" s="171"/>
      <c r="C20" s="171"/>
      <c r="D20" s="172" t="s">
        <v>123</v>
      </c>
      <c r="E20" s="173">
        <f>E21</f>
        <v>19614</v>
      </c>
      <c r="F20" s="173">
        <f>F21</f>
        <v>19613.86</v>
      </c>
      <c r="G20" s="201">
        <f>F20/E20</f>
        <v>0.9999928622412563</v>
      </c>
      <c r="H20" s="8"/>
      <c r="I20" s="8"/>
    </row>
    <row r="21" spans="1:9" s="9" customFormat="1" ht="23.25" customHeight="1">
      <c r="A21" s="265"/>
      <c r="B21" s="39">
        <v>63003</v>
      </c>
      <c r="C21" s="39"/>
      <c r="D21" s="45" t="s">
        <v>90</v>
      </c>
      <c r="E21" s="46">
        <f>E22</f>
        <v>19614</v>
      </c>
      <c r="F21" s="46">
        <f>F22</f>
        <v>19613.86</v>
      </c>
      <c r="G21" s="202">
        <f>F21/E21</f>
        <v>0.9999928622412563</v>
      </c>
      <c r="H21" s="8"/>
      <c r="I21" s="8"/>
    </row>
    <row r="22" spans="1:9" s="9" customFormat="1" ht="21" customHeight="1">
      <c r="A22" s="265"/>
      <c r="B22" s="47"/>
      <c r="C22" s="34">
        <v>970</v>
      </c>
      <c r="D22" s="48" t="s">
        <v>8</v>
      </c>
      <c r="E22" s="153">
        <v>19614</v>
      </c>
      <c r="F22" s="153">
        <v>19613.86</v>
      </c>
      <c r="G22" s="203"/>
      <c r="H22" s="8"/>
      <c r="I22" s="8"/>
    </row>
    <row r="23" spans="1:7" ht="21.75" customHeight="1">
      <c r="A23" s="174">
        <v>700</v>
      </c>
      <c r="B23" s="163"/>
      <c r="C23" s="163"/>
      <c r="D23" s="164" t="s">
        <v>13</v>
      </c>
      <c r="E23" s="165">
        <f>E24</f>
        <v>675259</v>
      </c>
      <c r="F23" s="165">
        <f>F24</f>
        <v>235017.32</v>
      </c>
      <c r="G23" s="226">
        <f>F23/E23</f>
        <v>0.34804026306942965</v>
      </c>
    </row>
    <row r="24" spans="1:8" ht="19.5" customHeight="1">
      <c r="A24" s="242"/>
      <c r="B24" s="81">
        <v>70005</v>
      </c>
      <c r="C24" s="32"/>
      <c r="D24" s="37" t="s">
        <v>14</v>
      </c>
      <c r="E24" s="33">
        <f>E25+E26+E27+E28+E29+E30+E31</f>
        <v>675259</v>
      </c>
      <c r="F24" s="33">
        <f>F25+F26+F27+F28+F29+F30+F31</f>
        <v>235017.32</v>
      </c>
      <c r="G24" s="193">
        <f>F24/E24</f>
        <v>0.34804026306942965</v>
      </c>
      <c r="H24" s="2"/>
    </row>
    <row r="25" spans="1:7" ht="30.75" customHeight="1">
      <c r="A25" s="232"/>
      <c r="B25" s="232"/>
      <c r="C25" s="34">
        <v>550</v>
      </c>
      <c r="D25" s="30" t="s">
        <v>66</v>
      </c>
      <c r="E25" s="31">
        <v>1763</v>
      </c>
      <c r="F25" s="31">
        <v>1762.37</v>
      </c>
      <c r="G25" s="253"/>
    </row>
    <row r="26" spans="1:7" ht="24" customHeight="1">
      <c r="A26" s="232"/>
      <c r="B26" s="232"/>
      <c r="C26" s="34">
        <v>640</v>
      </c>
      <c r="D26" s="30" t="s">
        <v>91</v>
      </c>
      <c r="E26" s="31">
        <v>124</v>
      </c>
      <c r="F26" s="31">
        <v>148</v>
      </c>
      <c r="G26" s="253"/>
    </row>
    <row r="27" spans="1:7" ht="27.75" customHeight="1">
      <c r="A27" s="232"/>
      <c r="B27" s="232"/>
      <c r="C27" s="34">
        <v>690</v>
      </c>
      <c r="D27" s="22" t="s">
        <v>15</v>
      </c>
      <c r="E27" s="20">
        <v>4372</v>
      </c>
      <c r="F27" s="20">
        <v>4371.37</v>
      </c>
      <c r="G27" s="253"/>
    </row>
    <row r="28" spans="1:7" ht="55.5" customHeight="1">
      <c r="A28" s="232"/>
      <c r="B28" s="232"/>
      <c r="C28" s="34">
        <v>750</v>
      </c>
      <c r="D28" s="30" t="s">
        <v>65</v>
      </c>
      <c r="E28" s="31">
        <v>125000</v>
      </c>
      <c r="F28" s="31">
        <v>132608.92</v>
      </c>
      <c r="G28" s="253"/>
    </row>
    <row r="29" spans="1:7" ht="39.75" customHeight="1">
      <c r="A29" s="232"/>
      <c r="B29" s="232"/>
      <c r="C29" s="34">
        <v>770</v>
      </c>
      <c r="D29" s="30" t="s">
        <v>48</v>
      </c>
      <c r="E29" s="31">
        <v>540000</v>
      </c>
      <c r="F29" s="31">
        <v>91609</v>
      </c>
      <c r="G29" s="253"/>
    </row>
    <row r="30" spans="1:7" ht="18" customHeight="1">
      <c r="A30" s="232"/>
      <c r="B30" s="232"/>
      <c r="C30" s="34">
        <v>920</v>
      </c>
      <c r="D30" s="30" t="s">
        <v>51</v>
      </c>
      <c r="E30" s="31">
        <v>4000</v>
      </c>
      <c r="F30" s="31">
        <v>4316.7</v>
      </c>
      <c r="G30" s="254"/>
    </row>
    <row r="31" spans="1:7" ht="15" customHeight="1">
      <c r="A31" s="232"/>
      <c r="B31" s="232"/>
      <c r="C31" s="34">
        <v>970</v>
      </c>
      <c r="D31" s="48" t="s">
        <v>8</v>
      </c>
      <c r="E31" s="20">
        <v>0</v>
      </c>
      <c r="F31" s="20">
        <v>200.96</v>
      </c>
      <c r="G31" s="254"/>
    </row>
    <row r="32" spans="1:8" ht="18.75" customHeight="1">
      <c r="A32" s="175">
        <v>710</v>
      </c>
      <c r="B32" s="175"/>
      <c r="C32" s="176"/>
      <c r="D32" s="177" t="s">
        <v>84</v>
      </c>
      <c r="E32" s="178">
        <f>E33</f>
        <v>3000</v>
      </c>
      <c r="F32" s="178">
        <f>F33</f>
        <v>3000</v>
      </c>
      <c r="G32" s="204">
        <f>F32/E32</f>
        <v>1</v>
      </c>
      <c r="H32" s="179"/>
    </row>
    <row r="33" spans="1:7" ht="15.75" customHeight="1">
      <c r="A33" s="232"/>
      <c r="B33" s="115">
        <v>71035</v>
      </c>
      <c r="C33" s="49"/>
      <c r="D33" s="62" t="s">
        <v>85</v>
      </c>
      <c r="E33" s="51">
        <f>E34</f>
        <v>3000</v>
      </c>
      <c r="F33" s="51">
        <f>F34</f>
        <v>3000</v>
      </c>
      <c r="G33" s="205">
        <f>F33/E33</f>
        <v>1</v>
      </c>
    </row>
    <row r="34" spans="1:7" ht="36.75" customHeight="1">
      <c r="A34" s="232"/>
      <c r="B34" s="56"/>
      <c r="C34" s="34">
        <v>2020</v>
      </c>
      <c r="D34" s="30" t="s">
        <v>124</v>
      </c>
      <c r="E34" s="31">
        <v>3000</v>
      </c>
      <c r="F34" s="31">
        <v>3000</v>
      </c>
      <c r="G34" s="206"/>
    </row>
    <row r="35" spans="1:7" ht="20.25" customHeight="1">
      <c r="A35" s="174">
        <v>750</v>
      </c>
      <c r="B35" s="163"/>
      <c r="C35" s="163"/>
      <c r="D35" s="164" t="s">
        <v>16</v>
      </c>
      <c r="E35" s="165">
        <f>E36+E39+E41+E43</f>
        <v>123542</v>
      </c>
      <c r="F35" s="165">
        <f>F36+F39+F41+F43</f>
        <v>92848.98999999999</v>
      </c>
      <c r="G35" s="226">
        <f>F35/E35</f>
        <v>0.7515580936037946</v>
      </c>
    </row>
    <row r="36" spans="1:7" ht="21" customHeight="1">
      <c r="A36" s="242"/>
      <c r="B36" s="81">
        <v>75011</v>
      </c>
      <c r="C36" s="32"/>
      <c r="D36" s="37" t="s">
        <v>17</v>
      </c>
      <c r="E36" s="33">
        <f>E37+E38</f>
        <v>86822</v>
      </c>
      <c r="F36" s="33">
        <f>F37+F38</f>
        <v>85558.79</v>
      </c>
      <c r="G36" s="193">
        <f>F36/E36</f>
        <v>0.9854505770426849</v>
      </c>
    </row>
    <row r="37" spans="1:7" ht="45">
      <c r="A37" s="229"/>
      <c r="B37" s="242"/>
      <c r="C37" s="52">
        <v>2010</v>
      </c>
      <c r="D37" s="26" t="s">
        <v>64</v>
      </c>
      <c r="E37" s="31">
        <v>86822</v>
      </c>
      <c r="F37" s="31">
        <v>85552.59</v>
      </c>
      <c r="G37" s="240"/>
    </row>
    <row r="38" spans="1:8" ht="33.75" customHeight="1">
      <c r="A38" s="229"/>
      <c r="B38" s="232"/>
      <c r="C38" s="42">
        <v>2360</v>
      </c>
      <c r="D38" s="53" t="s">
        <v>56</v>
      </c>
      <c r="E38" s="44">
        <v>0</v>
      </c>
      <c r="F38" s="44">
        <v>6.2</v>
      </c>
      <c r="G38" s="247"/>
      <c r="H38" s="2"/>
    </row>
    <row r="39" spans="1:8" ht="22.5" customHeight="1">
      <c r="A39" s="229"/>
      <c r="B39" s="55">
        <v>75023</v>
      </c>
      <c r="C39" s="54"/>
      <c r="D39" s="45" t="s">
        <v>55</v>
      </c>
      <c r="E39" s="46">
        <f>E40</f>
        <v>0</v>
      </c>
      <c r="F39" s="46">
        <f>F40</f>
        <v>7224.69</v>
      </c>
      <c r="G39" s="207"/>
      <c r="H39" s="2"/>
    </row>
    <row r="40" spans="1:8" ht="17.25" customHeight="1">
      <c r="A40" s="229"/>
      <c r="B40" s="56"/>
      <c r="C40" s="34">
        <v>920</v>
      </c>
      <c r="D40" s="30" t="s">
        <v>51</v>
      </c>
      <c r="E40" s="44">
        <v>0</v>
      </c>
      <c r="F40" s="154">
        <v>7224.69</v>
      </c>
      <c r="G40" s="208"/>
      <c r="H40" s="2"/>
    </row>
    <row r="41" spans="1:8" ht="26.25" customHeight="1">
      <c r="A41" s="229"/>
      <c r="B41" s="146">
        <v>75085</v>
      </c>
      <c r="C41" s="147"/>
      <c r="D41" s="95" t="s">
        <v>92</v>
      </c>
      <c r="E41" s="46">
        <f>E42</f>
        <v>0</v>
      </c>
      <c r="F41" s="155">
        <f>F42</f>
        <v>30.95</v>
      </c>
      <c r="G41" s="209"/>
      <c r="H41" s="2"/>
    </row>
    <row r="42" spans="1:8" ht="18" customHeight="1">
      <c r="A42" s="229"/>
      <c r="B42" s="56"/>
      <c r="C42" s="34">
        <v>920</v>
      </c>
      <c r="D42" s="30" t="s">
        <v>51</v>
      </c>
      <c r="E42" s="44">
        <v>0</v>
      </c>
      <c r="F42" s="154">
        <v>30.95</v>
      </c>
      <c r="G42" s="208"/>
      <c r="H42" s="2"/>
    </row>
    <row r="43" spans="1:8" ht="19.5" customHeight="1">
      <c r="A43" s="229"/>
      <c r="B43" s="55">
        <v>75095</v>
      </c>
      <c r="C43" s="39"/>
      <c r="D43" s="45" t="s">
        <v>9</v>
      </c>
      <c r="E43" s="46">
        <f>E44+E45+E46</f>
        <v>36720</v>
      </c>
      <c r="F43" s="46">
        <f>F44</f>
        <v>34.56</v>
      </c>
      <c r="G43" s="194">
        <f>F43/E43</f>
        <v>0.0009411764705882353</v>
      </c>
      <c r="H43" s="2"/>
    </row>
    <row r="44" spans="1:8" ht="21.75" customHeight="1">
      <c r="A44" s="229"/>
      <c r="B44" s="244"/>
      <c r="C44" s="34">
        <v>970</v>
      </c>
      <c r="D44" s="19" t="s">
        <v>8</v>
      </c>
      <c r="E44" s="38">
        <v>0</v>
      </c>
      <c r="F44" s="38">
        <v>34.56</v>
      </c>
      <c r="G44" s="266"/>
      <c r="H44" s="2"/>
    </row>
    <row r="45" spans="1:8" ht="69" customHeight="1">
      <c r="A45" s="229"/>
      <c r="B45" s="245"/>
      <c r="C45" s="34">
        <v>2008</v>
      </c>
      <c r="D45" s="19" t="s">
        <v>93</v>
      </c>
      <c r="E45" s="38">
        <v>31212</v>
      </c>
      <c r="F45" s="38">
        <v>0</v>
      </c>
      <c r="G45" s="267"/>
      <c r="H45" s="2"/>
    </row>
    <row r="46" spans="1:8" ht="69.75" customHeight="1">
      <c r="A46" s="229"/>
      <c r="B46" s="246"/>
      <c r="C46" s="34">
        <v>2009</v>
      </c>
      <c r="D46" s="19" t="s">
        <v>94</v>
      </c>
      <c r="E46" s="38">
        <v>5508</v>
      </c>
      <c r="F46" s="38">
        <v>0</v>
      </c>
      <c r="G46" s="268"/>
      <c r="H46" s="2"/>
    </row>
    <row r="47" spans="1:9" s="5" customFormat="1" ht="39" customHeight="1">
      <c r="A47" s="174">
        <v>751</v>
      </c>
      <c r="B47" s="163"/>
      <c r="C47" s="163"/>
      <c r="D47" s="164" t="s">
        <v>18</v>
      </c>
      <c r="E47" s="165">
        <f>E48</f>
        <v>1884</v>
      </c>
      <c r="F47" s="165">
        <f>F48</f>
        <v>1884</v>
      </c>
      <c r="G47" s="227">
        <f>F47/E47</f>
        <v>1</v>
      </c>
      <c r="H47" s="4"/>
      <c r="I47" s="4"/>
    </row>
    <row r="48" spans="1:9" s="5" customFormat="1" ht="25.5" customHeight="1">
      <c r="A48" s="242"/>
      <c r="B48" s="81">
        <v>75101</v>
      </c>
      <c r="C48" s="32"/>
      <c r="D48" s="37" t="s">
        <v>19</v>
      </c>
      <c r="E48" s="33">
        <f>E49</f>
        <v>1884</v>
      </c>
      <c r="F48" s="33">
        <f>F49</f>
        <v>1884</v>
      </c>
      <c r="G48" s="193">
        <f>F48/E48</f>
        <v>1</v>
      </c>
      <c r="H48" s="4"/>
      <c r="I48" s="4"/>
    </row>
    <row r="49" spans="1:9" s="5" customFormat="1" ht="48" customHeight="1">
      <c r="A49" s="232"/>
      <c r="B49" s="29"/>
      <c r="C49" s="52">
        <v>2010</v>
      </c>
      <c r="D49" s="26" t="s">
        <v>64</v>
      </c>
      <c r="E49" s="31">
        <v>1884</v>
      </c>
      <c r="F49" s="31">
        <v>1884</v>
      </c>
      <c r="G49" s="195"/>
      <c r="H49" s="4"/>
      <c r="I49" s="4"/>
    </row>
    <row r="50" spans="1:8" ht="39" customHeight="1">
      <c r="A50" s="174">
        <v>756</v>
      </c>
      <c r="B50" s="180"/>
      <c r="C50" s="163"/>
      <c r="D50" s="177" t="s">
        <v>20</v>
      </c>
      <c r="E50" s="158">
        <f>E54+E51+E62+E72+E78</f>
        <v>11249511</v>
      </c>
      <c r="F50" s="158">
        <f>F51+F54+F62+F72+F78</f>
        <v>11401140.76</v>
      </c>
      <c r="G50" s="226">
        <f>F50/E50</f>
        <v>1.0134787867668202</v>
      </c>
      <c r="H50" s="2"/>
    </row>
    <row r="51" spans="1:7" ht="25.5" customHeight="1">
      <c r="A51" s="243"/>
      <c r="B51" s="23">
        <v>75601</v>
      </c>
      <c r="C51" s="23"/>
      <c r="D51" s="57" t="s">
        <v>77</v>
      </c>
      <c r="E51" s="24">
        <f>E52+E53</f>
        <v>25100</v>
      </c>
      <c r="F51" s="58">
        <f>F52+F53</f>
        <v>6997.48</v>
      </c>
      <c r="G51" s="197">
        <f>F51/E51</f>
        <v>0.2787840637450199</v>
      </c>
    </row>
    <row r="52" spans="1:7" ht="36.75" customHeight="1">
      <c r="A52" s="232"/>
      <c r="B52" s="261"/>
      <c r="C52" s="59">
        <v>350</v>
      </c>
      <c r="D52" s="60" t="s">
        <v>79</v>
      </c>
      <c r="E52" s="61">
        <v>25000</v>
      </c>
      <c r="F52" s="61">
        <v>6997.48</v>
      </c>
      <c r="G52" s="250"/>
    </row>
    <row r="53" spans="1:7" ht="15" customHeight="1">
      <c r="A53" s="232"/>
      <c r="B53" s="261"/>
      <c r="C53" s="59">
        <v>910</v>
      </c>
      <c r="D53" s="30" t="s">
        <v>67</v>
      </c>
      <c r="E53" s="61">
        <v>100</v>
      </c>
      <c r="F53" s="61">
        <v>0</v>
      </c>
      <c r="G53" s="255"/>
    </row>
    <row r="54" spans="1:7" ht="44.25" customHeight="1">
      <c r="A54" s="232"/>
      <c r="B54" s="81">
        <v>75615</v>
      </c>
      <c r="C54" s="32"/>
      <c r="D54" s="62" t="s">
        <v>49</v>
      </c>
      <c r="E54" s="63">
        <f>E55+E56+E57+E58+E59+E60+E61</f>
        <v>2455550</v>
      </c>
      <c r="F54" s="63">
        <f>F55+F56+F57+F58+F59+F60+F61</f>
        <v>2408546.2</v>
      </c>
      <c r="G54" s="193">
        <f>F54/E54</f>
        <v>0.9808581376880944</v>
      </c>
    </row>
    <row r="55" spans="1:7" ht="15" customHeight="1">
      <c r="A55" s="232"/>
      <c r="B55" s="242"/>
      <c r="C55" s="34">
        <v>310</v>
      </c>
      <c r="D55" s="30" t="s">
        <v>73</v>
      </c>
      <c r="E55" s="31">
        <v>1980000</v>
      </c>
      <c r="F55" s="31">
        <v>1927844</v>
      </c>
      <c r="G55" s="240"/>
    </row>
    <row r="56" spans="1:7" ht="15" customHeight="1">
      <c r="A56" s="232"/>
      <c r="B56" s="242"/>
      <c r="C56" s="34">
        <v>320</v>
      </c>
      <c r="D56" s="30" t="s">
        <v>69</v>
      </c>
      <c r="E56" s="31">
        <v>77000</v>
      </c>
      <c r="F56" s="31">
        <v>80843</v>
      </c>
      <c r="G56" s="241"/>
    </row>
    <row r="57" spans="1:7" ht="25.5" customHeight="1">
      <c r="A57" s="232"/>
      <c r="B57" s="242"/>
      <c r="C57" s="34">
        <v>330</v>
      </c>
      <c r="D57" s="30" t="s">
        <v>70</v>
      </c>
      <c r="E57" s="31">
        <v>7500</v>
      </c>
      <c r="F57" s="31">
        <v>7500</v>
      </c>
      <c r="G57" s="241"/>
    </row>
    <row r="58" spans="1:8" ht="23.25" customHeight="1">
      <c r="A58" s="232"/>
      <c r="B58" s="242"/>
      <c r="C58" s="34">
        <v>340</v>
      </c>
      <c r="D58" s="30" t="s">
        <v>71</v>
      </c>
      <c r="E58" s="31">
        <v>293000</v>
      </c>
      <c r="F58" s="31">
        <v>295180</v>
      </c>
      <c r="G58" s="241"/>
      <c r="H58" s="2"/>
    </row>
    <row r="59" spans="1:8" ht="33" customHeight="1">
      <c r="A59" s="232"/>
      <c r="B59" s="242"/>
      <c r="C59" s="34">
        <v>500</v>
      </c>
      <c r="D59" s="30" t="s">
        <v>72</v>
      </c>
      <c r="E59" s="31">
        <v>96000</v>
      </c>
      <c r="F59" s="31">
        <v>95125</v>
      </c>
      <c r="G59" s="241"/>
      <c r="H59" s="2"/>
    </row>
    <row r="60" spans="1:7" ht="30" customHeight="1">
      <c r="A60" s="232"/>
      <c r="B60" s="242"/>
      <c r="C60" s="34">
        <v>640</v>
      </c>
      <c r="D60" s="30" t="s">
        <v>91</v>
      </c>
      <c r="E60" s="31">
        <v>50</v>
      </c>
      <c r="F60" s="31">
        <v>23.2</v>
      </c>
      <c r="G60" s="241"/>
    </row>
    <row r="61" spans="1:7" ht="15" customHeight="1">
      <c r="A61" s="232"/>
      <c r="B61" s="242"/>
      <c r="C61" s="34">
        <v>910</v>
      </c>
      <c r="D61" s="30" t="s">
        <v>68</v>
      </c>
      <c r="E61" s="31">
        <v>2000</v>
      </c>
      <c r="F61" s="31">
        <v>2031</v>
      </c>
      <c r="G61" s="247"/>
    </row>
    <row r="62" spans="1:7" ht="50.25" customHeight="1">
      <c r="A62" s="232"/>
      <c r="B62" s="81">
        <v>75616</v>
      </c>
      <c r="C62" s="32"/>
      <c r="D62" s="37" t="s">
        <v>50</v>
      </c>
      <c r="E62" s="33">
        <f>E63+E64+E65+E66+E67+E68+E69+E70+E71</f>
        <v>2731622</v>
      </c>
      <c r="F62" s="33">
        <f>F63+F64+F65+F66+F67+F68+F69+F70+F71</f>
        <v>2738599.33</v>
      </c>
      <c r="G62" s="193">
        <f>F62/E62</f>
        <v>1.0025542809363814</v>
      </c>
    </row>
    <row r="63" spans="1:7" ht="15" customHeight="1">
      <c r="A63" s="232"/>
      <c r="B63" s="242"/>
      <c r="C63" s="34">
        <v>310</v>
      </c>
      <c r="D63" s="30" t="s">
        <v>73</v>
      </c>
      <c r="E63" s="31">
        <v>1100000</v>
      </c>
      <c r="F63" s="31">
        <v>1132383.21</v>
      </c>
      <c r="G63" s="240"/>
    </row>
    <row r="64" spans="1:7" ht="15" customHeight="1">
      <c r="A64" s="232"/>
      <c r="B64" s="242"/>
      <c r="C64" s="34">
        <v>320</v>
      </c>
      <c r="D64" s="30" t="s">
        <v>69</v>
      </c>
      <c r="E64" s="31">
        <v>1020000</v>
      </c>
      <c r="F64" s="31">
        <v>1068619.75</v>
      </c>
      <c r="G64" s="241"/>
    </row>
    <row r="65" spans="1:7" ht="15" customHeight="1">
      <c r="A65" s="232"/>
      <c r="B65" s="242"/>
      <c r="C65" s="34">
        <v>330</v>
      </c>
      <c r="D65" s="30" t="s">
        <v>70</v>
      </c>
      <c r="E65" s="31">
        <v>600</v>
      </c>
      <c r="F65" s="31">
        <v>626</v>
      </c>
      <c r="G65" s="241"/>
    </row>
    <row r="66" spans="1:7" ht="15" customHeight="1">
      <c r="A66" s="232"/>
      <c r="B66" s="242"/>
      <c r="C66" s="34">
        <v>340</v>
      </c>
      <c r="D66" s="30" t="s">
        <v>71</v>
      </c>
      <c r="E66" s="31">
        <v>249600</v>
      </c>
      <c r="F66" s="31">
        <v>255195.6</v>
      </c>
      <c r="G66" s="241"/>
    </row>
    <row r="67" spans="1:7" ht="26.25" customHeight="1">
      <c r="A67" s="232"/>
      <c r="B67" s="242"/>
      <c r="C67" s="34">
        <v>360</v>
      </c>
      <c r="D67" s="30" t="s">
        <v>74</v>
      </c>
      <c r="E67" s="31">
        <v>75000</v>
      </c>
      <c r="F67" s="31">
        <v>34924</v>
      </c>
      <c r="G67" s="241"/>
    </row>
    <row r="68" spans="1:8" ht="27" customHeight="1">
      <c r="A68" s="232"/>
      <c r="B68" s="242"/>
      <c r="C68" s="34">
        <v>430</v>
      </c>
      <c r="D68" s="30" t="s">
        <v>21</v>
      </c>
      <c r="E68" s="31">
        <v>40000</v>
      </c>
      <c r="F68" s="31">
        <v>29317</v>
      </c>
      <c r="G68" s="241"/>
      <c r="H68" s="2"/>
    </row>
    <row r="69" spans="1:7" ht="30" customHeight="1">
      <c r="A69" s="232"/>
      <c r="B69" s="242"/>
      <c r="C69" s="34">
        <v>500</v>
      </c>
      <c r="D69" s="30" t="s">
        <v>72</v>
      </c>
      <c r="E69" s="31">
        <v>215000</v>
      </c>
      <c r="F69" s="31">
        <v>181908.22</v>
      </c>
      <c r="G69" s="241"/>
    </row>
    <row r="70" spans="1:7" ht="32.25" customHeight="1">
      <c r="A70" s="232"/>
      <c r="B70" s="242"/>
      <c r="C70" s="34">
        <v>640</v>
      </c>
      <c r="D70" s="30" t="s">
        <v>91</v>
      </c>
      <c r="E70" s="31">
        <v>11000</v>
      </c>
      <c r="F70" s="31">
        <v>13399.79</v>
      </c>
      <c r="G70" s="241"/>
    </row>
    <row r="71" spans="1:7" ht="29.25" customHeight="1">
      <c r="A71" s="232"/>
      <c r="B71" s="242"/>
      <c r="C71" s="34">
        <v>910</v>
      </c>
      <c r="D71" s="30" t="s">
        <v>68</v>
      </c>
      <c r="E71" s="31">
        <v>20422</v>
      </c>
      <c r="F71" s="31">
        <v>22225.76</v>
      </c>
      <c r="G71" s="247"/>
    </row>
    <row r="72" spans="1:7" ht="38.25" customHeight="1">
      <c r="A72" s="232"/>
      <c r="B72" s="81">
        <v>75618</v>
      </c>
      <c r="C72" s="64"/>
      <c r="D72" s="37" t="s">
        <v>75</v>
      </c>
      <c r="E72" s="33">
        <f>E73+E74+E75+E76+E77</f>
        <v>191000</v>
      </c>
      <c r="F72" s="33">
        <f>F73+F74+F75+F76+F77</f>
        <v>215288.47</v>
      </c>
      <c r="G72" s="193">
        <f>F72/E72</f>
        <v>1.1271647643979057</v>
      </c>
    </row>
    <row r="73" spans="1:8" ht="27" customHeight="1">
      <c r="A73" s="232"/>
      <c r="B73" s="242"/>
      <c r="C73" s="34">
        <v>410</v>
      </c>
      <c r="D73" s="30" t="s">
        <v>22</v>
      </c>
      <c r="E73" s="31">
        <v>27000</v>
      </c>
      <c r="F73" s="31">
        <v>28950</v>
      </c>
      <c r="G73" s="240"/>
      <c r="H73" s="2"/>
    </row>
    <row r="74" spans="1:8" ht="39.75" customHeight="1">
      <c r="A74" s="232"/>
      <c r="B74" s="242"/>
      <c r="C74" s="34">
        <v>460</v>
      </c>
      <c r="D74" s="30" t="s">
        <v>23</v>
      </c>
      <c r="E74" s="31">
        <v>14000</v>
      </c>
      <c r="F74" s="31">
        <v>14078.1</v>
      </c>
      <c r="G74" s="241"/>
      <c r="H74" s="2"/>
    </row>
    <row r="75" spans="1:8" ht="27" customHeight="1">
      <c r="A75" s="232"/>
      <c r="B75" s="242"/>
      <c r="C75" s="34">
        <v>480</v>
      </c>
      <c r="D75" s="30" t="s">
        <v>76</v>
      </c>
      <c r="E75" s="31">
        <v>140000</v>
      </c>
      <c r="F75" s="31">
        <v>161267.05</v>
      </c>
      <c r="G75" s="241"/>
      <c r="H75" s="2"/>
    </row>
    <row r="76" spans="1:7" ht="40.5" customHeight="1">
      <c r="A76" s="232"/>
      <c r="B76" s="242"/>
      <c r="C76" s="34">
        <v>490</v>
      </c>
      <c r="D76" s="30" t="s">
        <v>24</v>
      </c>
      <c r="E76" s="31">
        <v>10000</v>
      </c>
      <c r="F76" s="31">
        <v>10993.15</v>
      </c>
      <c r="G76" s="241"/>
    </row>
    <row r="77" spans="1:7" ht="33.75" customHeight="1">
      <c r="A77" s="232"/>
      <c r="B77" s="242"/>
      <c r="C77" s="34">
        <v>910</v>
      </c>
      <c r="D77" s="30" t="s">
        <v>68</v>
      </c>
      <c r="E77" s="20">
        <v>0</v>
      </c>
      <c r="F77" s="20">
        <v>0.17</v>
      </c>
      <c r="G77" s="247"/>
    </row>
    <row r="78" spans="1:8" ht="23.25" customHeight="1">
      <c r="A78" s="232"/>
      <c r="B78" s="81">
        <v>75621</v>
      </c>
      <c r="C78" s="32"/>
      <c r="D78" s="37" t="s">
        <v>25</v>
      </c>
      <c r="E78" s="63">
        <f>E79+E80</f>
        <v>5846239</v>
      </c>
      <c r="F78" s="63">
        <f>F79+F80</f>
        <v>6031709.28</v>
      </c>
      <c r="G78" s="193">
        <f>F78/E78</f>
        <v>1.0317247173781299</v>
      </c>
      <c r="H78" s="2"/>
    </row>
    <row r="79" spans="1:9" s="5" customFormat="1" ht="12.75" customHeight="1">
      <c r="A79" s="232"/>
      <c r="B79" s="242"/>
      <c r="C79" s="34">
        <v>10</v>
      </c>
      <c r="D79" s="30" t="s">
        <v>77</v>
      </c>
      <c r="E79" s="31">
        <v>5261239</v>
      </c>
      <c r="F79" s="31">
        <v>5380655</v>
      </c>
      <c r="G79" s="240"/>
      <c r="H79" s="3"/>
      <c r="I79" s="4"/>
    </row>
    <row r="80" spans="1:7" ht="24.75" customHeight="1">
      <c r="A80" s="232"/>
      <c r="B80" s="242"/>
      <c r="C80" s="34">
        <v>20</v>
      </c>
      <c r="D80" s="30" t="s">
        <v>78</v>
      </c>
      <c r="E80" s="31">
        <v>585000</v>
      </c>
      <c r="F80" s="31">
        <v>651054.28</v>
      </c>
      <c r="G80" s="247"/>
    </row>
    <row r="81" spans="1:7" ht="15" customHeight="1">
      <c r="A81" s="174">
        <v>758</v>
      </c>
      <c r="B81" s="163"/>
      <c r="C81" s="163"/>
      <c r="D81" s="164" t="s">
        <v>26</v>
      </c>
      <c r="E81" s="165">
        <f>E82+E84+E86</f>
        <v>15412523.85</v>
      </c>
      <c r="F81" s="165">
        <f>F82+F84+F86</f>
        <v>15413089.67</v>
      </c>
      <c r="G81" s="226">
        <f>F81/E81</f>
        <v>1.0000367117031257</v>
      </c>
    </row>
    <row r="82" spans="1:7" ht="22.5">
      <c r="A82" s="257"/>
      <c r="B82" s="81">
        <v>75801</v>
      </c>
      <c r="C82" s="65"/>
      <c r="D82" s="37" t="s">
        <v>27</v>
      </c>
      <c r="E82" s="63">
        <f>E83</f>
        <v>11916140</v>
      </c>
      <c r="F82" s="63">
        <f>F83</f>
        <v>11916140</v>
      </c>
      <c r="G82" s="193">
        <f>F82/E82</f>
        <v>1</v>
      </c>
    </row>
    <row r="83" spans="1:7" ht="12.75">
      <c r="A83" s="229"/>
      <c r="B83" s="148"/>
      <c r="C83" s="52">
        <v>2920</v>
      </c>
      <c r="D83" s="30" t="s">
        <v>28</v>
      </c>
      <c r="E83" s="31">
        <v>11916140</v>
      </c>
      <c r="F83" s="31">
        <v>11916140</v>
      </c>
      <c r="G83" s="210"/>
    </row>
    <row r="84" spans="1:7" ht="15" customHeight="1">
      <c r="A84" s="229"/>
      <c r="B84" s="81">
        <v>75807</v>
      </c>
      <c r="C84" s="32"/>
      <c r="D84" s="37" t="s">
        <v>29</v>
      </c>
      <c r="E84" s="33">
        <f>E85</f>
        <v>3407062</v>
      </c>
      <c r="F84" s="33">
        <f>F85</f>
        <v>3407062</v>
      </c>
      <c r="G84" s="193">
        <f>F84/E84</f>
        <v>1</v>
      </c>
    </row>
    <row r="85" spans="1:9" s="7" customFormat="1" ht="15" customHeight="1">
      <c r="A85" s="229"/>
      <c r="B85" s="29"/>
      <c r="C85" s="52">
        <v>2920</v>
      </c>
      <c r="D85" s="30" t="s">
        <v>28</v>
      </c>
      <c r="E85" s="31">
        <v>3407062</v>
      </c>
      <c r="F85" s="31">
        <v>3407062</v>
      </c>
      <c r="G85" s="195"/>
      <c r="H85" s="10"/>
      <c r="I85" s="10"/>
    </row>
    <row r="86" spans="1:9" s="7" customFormat="1" ht="30" customHeight="1">
      <c r="A86" s="229"/>
      <c r="B86" s="81">
        <v>75814</v>
      </c>
      <c r="C86" s="66"/>
      <c r="D86" s="37" t="s">
        <v>59</v>
      </c>
      <c r="E86" s="33">
        <f>E87+E88+E89</f>
        <v>89321.85</v>
      </c>
      <c r="F86" s="33">
        <f>F87+F88+F89</f>
        <v>89887.67000000001</v>
      </c>
      <c r="G86" s="193">
        <f>F86/E86</f>
        <v>1.0063346202524914</v>
      </c>
      <c r="H86" s="10"/>
      <c r="I86" s="10"/>
    </row>
    <row r="87" spans="1:7" ht="29.25" customHeight="1">
      <c r="A87" s="229"/>
      <c r="B87" s="249"/>
      <c r="C87" s="34">
        <v>970</v>
      </c>
      <c r="D87" s="53" t="s">
        <v>8</v>
      </c>
      <c r="E87" s="44">
        <v>0</v>
      </c>
      <c r="F87" s="44">
        <v>565.82</v>
      </c>
      <c r="G87" s="240"/>
    </row>
    <row r="88" spans="1:7" ht="33.75" customHeight="1">
      <c r="A88" s="229"/>
      <c r="B88" s="249"/>
      <c r="C88" s="34">
        <v>2030</v>
      </c>
      <c r="D88" s="67" t="s">
        <v>129</v>
      </c>
      <c r="E88" s="68">
        <v>39080.05</v>
      </c>
      <c r="F88" s="68">
        <v>39080.05</v>
      </c>
      <c r="G88" s="263"/>
    </row>
    <row r="89" spans="1:7" ht="36.75" customHeight="1">
      <c r="A89" s="229"/>
      <c r="B89" s="249"/>
      <c r="C89" s="42">
        <v>6330</v>
      </c>
      <c r="D89" s="22" t="s">
        <v>130</v>
      </c>
      <c r="E89" s="20">
        <v>50241.8</v>
      </c>
      <c r="F89" s="20">
        <v>50241.8</v>
      </c>
      <c r="G89" s="264"/>
    </row>
    <row r="90" spans="1:7" ht="15" customHeight="1">
      <c r="A90" s="174">
        <v>801</v>
      </c>
      <c r="B90" s="163"/>
      <c r="C90" s="163"/>
      <c r="D90" s="164" t="s">
        <v>30</v>
      </c>
      <c r="E90" s="165">
        <f>E91+E99+E101+E108+E112+E114+E116+E118+E120</f>
        <v>759358.05</v>
      </c>
      <c r="F90" s="165">
        <f>F91+F99+F101+F108+F112+F114+F116+F120+F118</f>
        <v>797980.1499999999</v>
      </c>
      <c r="G90" s="226">
        <f>F90/E90</f>
        <v>1.0508615138800463</v>
      </c>
    </row>
    <row r="91" spans="1:7" ht="15" customHeight="1">
      <c r="A91" s="258"/>
      <c r="B91" s="81">
        <v>80101</v>
      </c>
      <c r="C91" s="32"/>
      <c r="D91" s="37" t="s">
        <v>31</v>
      </c>
      <c r="E91" s="33">
        <f>E92+E93+E94+E95+E96+E97+E98</f>
        <v>153235.49</v>
      </c>
      <c r="F91" s="33">
        <f>F92+F94+F93+F95+F96+F97+F98</f>
        <v>155122.15999999997</v>
      </c>
      <c r="G91" s="193">
        <f>F91/E91</f>
        <v>1.012312226103757</v>
      </c>
    </row>
    <row r="92" spans="1:7" ht="42.75" customHeight="1">
      <c r="A92" s="259"/>
      <c r="B92" s="249"/>
      <c r="C92" s="69" t="s">
        <v>95</v>
      </c>
      <c r="D92" s="70" t="s">
        <v>131</v>
      </c>
      <c r="E92" s="71">
        <v>0</v>
      </c>
      <c r="F92" s="71">
        <v>26</v>
      </c>
      <c r="G92" s="250"/>
    </row>
    <row r="93" spans="1:7" ht="22.5" customHeight="1">
      <c r="A93" s="259"/>
      <c r="B93" s="232"/>
      <c r="C93" s="69" t="s">
        <v>52</v>
      </c>
      <c r="D93" s="30" t="s">
        <v>15</v>
      </c>
      <c r="E93" s="72">
        <v>0</v>
      </c>
      <c r="F93" s="72">
        <v>144</v>
      </c>
      <c r="G93" s="256"/>
    </row>
    <row r="94" spans="1:7" ht="19.5" customHeight="1">
      <c r="A94" s="259"/>
      <c r="B94" s="232"/>
      <c r="C94" s="69" t="s">
        <v>81</v>
      </c>
      <c r="D94" s="22" t="s">
        <v>51</v>
      </c>
      <c r="E94" s="20">
        <v>0</v>
      </c>
      <c r="F94" s="20">
        <v>334.03</v>
      </c>
      <c r="G94" s="256"/>
    </row>
    <row r="95" spans="1:7" ht="29.25" customHeight="1">
      <c r="A95" s="259"/>
      <c r="B95" s="232"/>
      <c r="C95" s="69" t="s">
        <v>96</v>
      </c>
      <c r="D95" s="134" t="s">
        <v>98</v>
      </c>
      <c r="E95" s="20">
        <v>0</v>
      </c>
      <c r="F95" s="20">
        <v>3893.55</v>
      </c>
      <c r="G95" s="256"/>
    </row>
    <row r="96" spans="1:7" ht="19.5" customHeight="1">
      <c r="A96" s="259"/>
      <c r="B96" s="232"/>
      <c r="C96" s="69" t="s">
        <v>97</v>
      </c>
      <c r="D96" s="134" t="s">
        <v>8</v>
      </c>
      <c r="E96" s="20">
        <v>0</v>
      </c>
      <c r="F96" s="20">
        <v>14.1</v>
      </c>
      <c r="G96" s="256"/>
    </row>
    <row r="97" spans="1:7" ht="45" customHeight="1">
      <c r="A97" s="259"/>
      <c r="B97" s="232"/>
      <c r="C97" s="42">
        <v>2010</v>
      </c>
      <c r="D97" s="26" t="s">
        <v>64</v>
      </c>
      <c r="E97" s="20">
        <v>102314.89</v>
      </c>
      <c r="F97" s="20">
        <v>100793.56</v>
      </c>
      <c r="G97" s="256"/>
    </row>
    <row r="98" spans="1:7" ht="33.75" customHeight="1">
      <c r="A98" s="259"/>
      <c r="B98" s="232"/>
      <c r="C98" s="53">
        <v>2030</v>
      </c>
      <c r="D98" s="67" t="s">
        <v>129</v>
      </c>
      <c r="E98" s="73">
        <v>50920.6</v>
      </c>
      <c r="F98" s="73">
        <v>49916.92</v>
      </c>
      <c r="G98" s="234"/>
    </row>
    <row r="99" spans="1:7" ht="15.75" customHeight="1">
      <c r="A99" s="259"/>
      <c r="B99" s="81">
        <v>80103</v>
      </c>
      <c r="C99" s="74"/>
      <c r="D99" s="37" t="s">
        <v>32</v>
      </c>
      <c r="E99" s="33">
        <f>E100</f>
        <v>61548</v>
      </c>
      <c r="F99" s="33">
        <f>F100</f>
        <v>61548</v>
      </c>
      <c r="G99" s="193">
        <f>F99/E99</f>
        <v>1</v>
      </c>
    </row>
    <row r="100" spans="1:7" ht="33.75" customHeight="1">
      <c r="A100" s="259"/>
      <c r="B100" s="148"/>
      <c r="C100" s="69" t="s">
        <v>33</v>
      </c>
      <c r="D100" s="67" t="s">
        <v>129</v>
      </c>
      <c r="E100" s="72">
        <v>61548</v>
      </c>
      <c r="F100" s="72">
        <v>61548</v>
      </c>
      <c r="G100" s="210"/>
    </row>
    <row r="101" spans="1:7" ht="12.75">
      <c r="A101" s="259"/>
      <c r="B101" s="81">
        <v>80104</v>
      </c>
      <c r="C101" s="32"/>
      <c r="D101" s="37" t="s">
        <v>34</v>
      </c>
      <c r="E101" s="33">
        <f>E102+E103+E104+E105+E106+E107</f>
        <v>316536</v>
      </c>
      <c r="F101" s="33">
        <f>F102+F103+F104+F105+F106+F107</f>
        <v>373291.08</v>
      </c>
      <c r="G101" s="193">
        <f>F101/E101</f>
        <v>1.179300553491546</v>
      </c>
    </row>
    <row r="102" spans="1:7" ht="27" customHeight="1">
      <c r="A102" s="259"/>
      <c r="B102" s="249"/>
      <c r="C102" s="75" t="s">
        <v>53</v>
      </c>
      <c r="D102" s="19" t="s">
        <v>57</v>
      </c>
      <c r="E102" s="35">
        <v>78100</v>
      </c>
      <c r="F102" s="35">
        <v>47928</v>
      </c>
      <c r="G102" s="250"/>
    </row>
    <row r="103" spans="1:7" ht="21" customHeight="1">
      <c r="A103" s="259"/>
      <c r="B103" s="249"/>
      <c r="C103" s="75" t="s">
        <v>81</v>
      </c>
      <c r="D103" s="135" t="s">
        <v>51</v>
      </c>
      <c r="E103" s="35">
        <v>0</v>
      </c>
      <c r="F103" s="35">
        <v>91.39</v>
      </c>
      <c r="G103" s="251"/>
    </row>
    <row r="104" spans="1:7" ht="17.25" customHeight="1">
      <c r="A104" s="259"/>
      <c r="B104" s="249"/>
      <c r="C104" s="34">
        <v>940</v>
      </c>
      <c r="D104" s="134" t="s">
        <v>98</v>
      </c>
      <c r="E104" s="31">
        <v>0</v>
      </c>
      <c r="F104" s="31">
        <v>98.67</v>
      </c>
      <c r="G104" s="251"/>
    </row>
    <row r="105" spans="1:7" ht="21.75" customHeight="1">
      <c r="A105" s="259"/>
      <c r="B105" s="249"/>
      <c r="C105" s="34">
        <v>970</v>
      </c>
      <c r="D105" s="134" t="s">
        <v>8</v>
      </c>
      <c r="E105" s="20">
        <v>8300</v>
      </c>
      <c r="F105" s="20">
        <v>8306</v>
      </c>
      <c r="G105" s="251"/>
    </row>
    <row r="106" spans="1:7" ht="33.75" customHeight="1">
      <c r="A106" s="259"/>
      <c r="B106" s="249"/>
      <c r="C106" s="34">
        <v>2030</v>
      </c>
      <c r="D106" s="67" t="s">
        <v>129</v>
      </c>
      <c r="E106" s="20">
        <v>230136</v>
      </c>
      <c r="F106" s="129">
        <v>230136</v>
      </c>
      <c r="G106" s="251"/>
    </row>
    <row r="107" spans="1:7" ht="40.5" customHeight="1">
      <c r="A107" s="259"/>
      <c r="B107" s="232"/>
      <c r="C107" s="21">
        <v>2310</v>
      </c>
      <c r="D107" s="22" t="s">
        <v>121</v>
      </c>
      <c r="E107" s="20">
        <v>0</v>
      </c>
      <c r="F107" s="20">
        <v>86731.02</v>
      </c>
      <c r="G107" s="241"/>
    </row>
    <row r="108" spans="1:7" ht="22.5" customHeight="1">
      <c r="A108" s="259"/>
      <c r="B108" s="81">
        <v>80110</v>
      </c>
      <c r="C108" s="49"/>
      <c r="D108" s="77" t="s">
        <v>44</v>
      </c>
      <c r="E108" s="51">
        <f>E109+E110+E111</f>
        <v>39123.8</v>
      </c>
      <c r="F108" s="51">
        <f>F109+F110+F111</f>
        <v>37349.950000000004</v>
      </c>
      <c r="G108" s="211">
        <f>F108/E108</f>
        <v>0.9546605902289655</v>
      </c>
    </row>
    <row r="109" spans="1:7" ht="21" customHeight="1">
      <c r="A109" s="259"/>
      <c r="B109" s="249"/>
      <c r="C109" s="79">
        <v>920</v>
      </c>
      <c r="D109" s="135" t="s">
        <v>51</v>
      </c>
      <c r="E109" s="78">
        <v>0</v>
      </c>
      <c r="F109" s="78">
        <v>166.93</v>
      </c>
      <c r="G109" s="212"/>
    </row>
    <row r="110" spans="1:7" ht="21" customHeight="1">
      <c r="A110" s="259"/>
      <c r="B110" s="249"/>
      <c r="C110" s="79">
        <v>970</v>
      </c>
      <c r="D110" s="134" t="s">
        <v>8</v>
      </c>
      <c r="E110" s="80">
        <v>1500</v>
      </c>
      <c r="F110" s="80">
        <v>1613.22</v>
      </c>
      <c r="G110" s="212"/>
    </row>
    <row r="111" spans="1:7" ht="45.75" customHeight="1">
      <c r="A111" s="259"/>
      <c r="B111" s="249"/>
      <c r="C111" s="79">
        <v>2010</v>
      </c>
      <c r="D111" s="26" t="s">
        <v>64</v>
      </c>
      <c r="E111" s="80">
        <v>37623.8</v>
      </c>
      <c r="F111" s="80">
        <v>35569.8</v>
      </c>
      <c r="G111" s="212"/>
    </row>
    <row r="112" spans="1:7" ht="24.75" customHeight="1">
      <c r="A112" s="259"/>
      <c r="B112" s="81">
        <v>80130</v>
      </c>
      <c r="C112" s="49"/>
      <c r="D112" s="77" t="s">
        <v>99</v>
      </c>
      <c r="E112" s="51">
        <f>E113</f>
        <v>6448</v>
      </c>
      <c r="F112" s="51">
        <f>F113</f>
        <v>6341</v>
      </c>
      <c r="G112" s="211">
        <f>F112/E112</f>
        <v>0.9834057071960298</v>
      </c>
    </row>
    <row r="113" spans="1:7" ht="33.75" customHeight="1">
      <c r="A113" s="259"/>
      <c r="B113" s="149"/>
      <c r="C113" s="79">
        <v>2030</v>
      </c>
      <c r="D113" s="67" t="s">
        <v>129</v>
      </c>
      <c r="E113" s="80">
        <v>6448</v>
      </c>
      <c r="F113" s="80">
        <v>6341</v>
      </c>
      <c r="G113" s="212"/>
    </row>
    <row r="114" spans="1:7" ht="20.25" customHeight="1">
      <c r="A114" s="259"/>
      <c r="B114" s="81">
        <v>80146</v>
      </c>
      <c r="C114" s="49"/>
      <c r="D114" s="102" t="s">
        <v>100</v>
      </c>
      <c r="E114" s="82">
        <f>E115</f>
        <v>0</v>
      </c>
      <c r="F114" s="82">
        <f>F115</f>
        <v>1000</v>
      </c>
      <c r="G114" s="211"/>
    </row>
    <row r="115" spans="1:7" ht="23.25" customHeight="1">
      <c r="A115" s="259"/>
      <c r="B115" s="148"/>
      <c r="C115" s="79">
        <v>940</v>
      </c>
      <c r="D115" s="136" t="s">
        <v>98</v>
      </c>
      <c r="E115" s="20">
        <v>0</v>
      </c>
      <c r="F115" s="20">
        <v>1000</v>
      </c>
      <c r="G115" s="212"/>
    </row>
    <row r="116" spans="1:7" ht="21.75" customHeight="1">
      <c r="A116" s="259"/>
      <c r="B116" s="81">
        <v>80148</v>
      </c>
      <c r="C116" s="83"/>
      <c r="D116" s="77" t="s">
        <v>45</v>
      </c>
      <c r="E116" s="51">
        <f>E117</f>
        <v>171100</v>
      </c>
      <c r="F116" s="51">
        <f>F117</f>
        <v>152236</v>
      </c>
      <c r="G116" s="193">
        <f>F116/E116</f>
        <v>0.8897486849795442</v>
      </c>
    </row>
    <row r="117" spans="1:7" ht="40.5" customHeight="1">
      <c r="A117" s="259"/>
      <c r="B117" s="148"/>
      <c r="C117" s="84" t="s">
        <v>54</v>
      </c>
      <c r="D117" s="85" t="s">
        <v>80</v>
      </c>
      <c r="E117" s="80">
        <v>171100</v>
      </c>
      <c r="F117" s="80">
        <v>152236</v>
      </c>
      <c r="G117" s="210"/>
    </row>
    <row r="118" spans="1:7" ht="55.5" customHeight="1">
      <c r="A118" s="259"/>
      <c r="B118" s="81">
        <v>80149</v>
      </c>
      <c r="C118" s="83"/>
      <c r="D118" s="57" t="s">
        <v>58</v>
      </c>
      <c r="E118" s="51">
        <f>E119</f>
        <v>5352</v>
      </c>
      <c r="F118" s="51">
        <f>F119</f>
        <v>5352</v>
      </c>
      <c r="G118" s="193">
        <f>F118/E118</f>
        <v>1</v>
      </c>
    </row>
    <row r="119" spans="1:7" ht="36.75" customHeight="1">
      <c r="A119" s="259"/>
      <c r="B119" s="148"/>
      <c r="C119" s="84" t="s">
        <v>33</v>
      </c>
      <c r="D119" s="86" t="s">
        <v>129</v>
      </c>
      <c r="E119" s="78">
        <v>5352</v>
      </c>
      <c r="F119" s="78">
        <v>5352</v>
      </c>
      <c r="G119" s="152"/>
    </row>
    <row r="120" spans="1:8" ht="60.75" customHeight="1">
      <c r="A120" s="259"/>
      <c r="B120" s="81">
        <v>80150</v>
      </c>
      <c r="C120" s="83"/>
      <c r="D120" s="57" t="s">
        <v>83</v>
      </c>
      <c r="E120" s="51">
        <f>E121</f>
        <v>6014.76</v>
      </c>
      <c r="F120" s="51">
        <f>F121</f>
        <v>5739.96</v>
      </c>
      <c r="G120" s="193">
        <f>F120/E120</f>
        <v>0.9543123915168685</v>
      </c>
      <c r="H120" s="2"/>
    </row>
    <row r="121" spans="1:8" ht="45.75" customHeight="1">
      <c r="A121" s="260"/>
      <c r="B121" s="148"/>
      <c r="C121" s="84" t="s">
        <v>82</v>
      </c>
      <c r="D121" s="26" t="s">
        <v>64</v>
      </c>
      <c r="E121" s="87">
        <v>6014.76</v>
      </c>
      <c r="F121" s="87">
        <v>5739.96</v>
      </c>
      <c r="G121" s="151"/>
      <c r="H121" s="2"/>
    </row>
    <row r="122" spans="1:8" ht="15" customHeight="1">
      <c r="A122" s="174">
        <v>852</v>
      </c>
      <c r="B122" s="180"/>
      <c r="C122" s="163"/>
      <c r="D122" s="164" t="s">
        <v>35</v>
      </c>
      <c r="E122" s="165">
        <f>E123+E125+E128+E131+E133+E137+E139+E143</f>
        <v>2337264</v>
      </c>
      <c r="F122" s="165">
        <f>F123+F125+F128+F131+F133+F137+F139+F143</f>
        <v>2293067.77</v>
      </c>
      <c r="G122" s="226">
        <f>F122/E122</f>
        <v>0.981090612784863</v>
      </c>
      <c r="H122" s="2"/>
    </row>
    <row r="123" spans="1:8" ht="15" customHeight="1">
      <c r="A123" s="238"/>
      <c r="B123" s="16">
        <v>85202</v>
      </c>
      <c r="C123" s="16"/>
      <c r="D123" s="132" t="s">
        <v>88</v>
      </c>
      <c r="E123" s="17">
        <f>E124</f>
        <v>0</v>
      </c>
      <c r="F123" s="17">
        <f>F124</f>
        <v>3090.39</v>
      </c>
      <c r="G123" s="194"/>
      <c r="H123" s="2"/>
    </row>
    <row r="124" spans="1:7" ht="17.25" customHeight="1">
      <c r="A124" s="238"/>
      <c r="B124" s="88"/>
      <c r="C124" s="89">
        <v>970</v>
      </c>
      <c r="D124" s="137" t="s">
        <v>8</v>
      </c>
      <c r="E124" s="90">
        <v>0</v>
      </c>
      <c r="F124" s="90">
        <v>3090.39</v>
      </c>
      <c r="G124" s="213"/>
    </row>
    <row r="125" spans="1:8" ht="51" customHeight="1">
      <c r="A125" s="229"/>
      <c r="B125" s="50">
        <v>85213</v>
      </c>
      <c r="C125" s="66"/>
      <c r="D125" s="62" t="s">
        <v>36</v>
      </c>
      <c r="E125" s="51">
        <f>E126+E127</f>
        <v>48285</v>
      </c>
      <c r="F125" s="51">
        <f>F126+F127</f>
        <v>44154.1</v>
      </c>
      <c r="G125" s="200">
        <f>F125/E125</f>
        <v>0.9144475509992751</v>
      </c>
      <c r="H125" s="2"/>
    </row>
    <row r="126" spans="1:8" ht="45.75" customHeight="1">
      <c r="A126" s="229"/>
      <c r="B126" s="242"/>
      <c r="C126" s="29">
        <v>2010</v>
      </c>
      <c r="D126" s="22" t="s">
        <v>64</v>
      </c>
      <c r="E126" s="91">
        <v>39385</v>
      </c>
      <c r="F126" s="91">
        <v>35765.71</v>
      </c>
      <c r="G126" s="240"/>
      <c r="H126" s="2"/>
    </row>
    <row r="127" spans="1:8" ht="42.75" customHeight="1">
      <c r="A127" s="229"/>
      <c r="B127" s="242"/>
      <c r="C127" s="29">
        <v>2030</v>
      </c>
      <c r="D127" s="67" t="s">
        <v>120</v>
      </c>
      <c r="E127" s="91">
        <v>8900</v>
      </c>
      <c r="F127" s="91">
        <v>8388.39</v>
      </c>
      <c r="G127" s="247"/>
      <c r="H127" s="2"/>
    </row>
    <row r="128" spans="1:8" ht="28.5" customHeight="1">
      <c r="A128" s="229"/>
      <c r="B128" s="81">
        <v>85214</v>
      </c>
      <c r="C128" s="32"/>
      <c r="D128" s="37" t="s">
        <v>37</v>
      </c>
      <c r="E128" s="33">
        <f>E129</f>
        <v>128000</v>
      </c>
      <c r="F128" s="33">
        <f>F129</f>
        <v>115312.69</v>
      </c>
      <c r="G128" s="193">
        <f>F128/E128</f>
        <v>0.900880390625</v>
      </c>
      <c r="H128" s="2"/>
    </row>
    <row r="129" spans="1:8" ht="34.5" customHeight="1">
      <c r="A129" s="229"/>
      <c r="B129" s="97"/>
      <c r="C129" s="52">
        <v>2030</v>
      </c>
      <c r="D129" s="30" t="s">
        <v>132</v>
      </c>
      <c r="E129" s="31">
        <v>128000</v>
      </c>
      <c r="F129" s="31">
        <v>115312.69</v>
      </c>
      <c r="G129" s="195"/>
      <c r="H129" s="2"/>
    </row>
    <row r="130" spans="1:8" ht="12.75" customHeight="1" hidden="1">
      <c r="A130" s="229"/>
      <c r="B130" s="32">
        <v>85215</v>
      </c>
      <c r="C130" s="66"/>
      <c r="D130" s="62" t="s">
        <v>60</v>
      </c>
      <c r="E130" s="51" t="e">
        <f>#REF!</f>
        <v>#REF!</v>
      </c>
      <c r="F130" s="51" t="e">
        <f>#REF!</f>
        <v>#REF!</v>
      </c>
      <c r="G130" s="200" t="e">
        <f>F130/E130</f>
        <v>#REF!</v>
      </c>
      <c r="H130" s="2"/>
    </row>
    <row r="131" spans="1:7" ht="19.5" customHeight="1">
      <c r="A131" s="229"/>
      <c r="B131" s="23">
        <v>85216</v>
      </c>
      <c r="C131" s="23"/>
      <c r="D131" s="107" t="s">
        <v>38</v>
      </c>
      <c r="E131" s="58">
        <f>E132</f>
        <v>99000</v>
      </c>
      <c r="F131" s="58">
        <f>F132</f>
        <v>95304</v>
      </c>
      <c r="G131" s="197">
        <f>F131/E131</f>
        <v>0.9626666666666667</v>
      </c>
    </row>
    <row r="132" spans="1:7" ht="33.75" customHeight="1">
      <c r="A132" s="229"/>
      <c r="B132" s="29"/>
      <c r="C132" s="29">
        <v>2030</v>
      </c>
      <c r="D132" s="19" t="s">
        <v>129</v>
      </c>
      <c r="E132" s="92">
        <v>99000</v>
      </c>
      <c r="F132" s="92">
        <v>95304</v>
      </c>
      <c r="G132" s="195"/>
    </row>
    <row r="133" spans="1:7" ht="19.5" customHeight="1">
      <c r="A133" s="229"/>
      <c r="B133" s="81">
        <v>85219</v>
      </c>
      <c r="C133" s="32"/>
      <c r="D133" s="37" t="s">
        <v>39</v>
      </c>
      <c r="E133" s="33">
        <f>E134+E135+E136</f>
        <v>60559</v>
      </c>
      <c r="F133" s="33">
        <f>F134+F135+F136</f>
        <v>59940.75</v>
      </c>
      <c r="G133" s="193">
        <f>F133/E133</f>
        <v>0.9897909476708664</v>
      </c>
    </row>
    <row r="134" spans="1:7" ht="34.5" customHeight="1">
      <c r="A134" s="229"/>
      <c r="B134" s="148"/>
      <c r="C134" s="59">
        <v>920</v>
      </c>
      <c r="D134" s="30" t="s">
        <v>51</v>
      </c>
      <c r="E134" s="35">
        <v>0</v>
      </c>
      <c r="F134" s="35">
        <v>1074.58</v>
      </c>
      <c r="G134" s="250"/>
    </row>
    <row r="135" spans="1:7" ht="45.75" customHeight="1">
      <c r="A135" s="229"/>
      <c r="B135" s="148"/>
      <c r="C135" s="59">
        <v>2010</v>
      </c>
      <c r="D135" s="22" t="s">
        <v>64</v>
      </c>
      <c r="E135" s="72">
        <v>4800</v>
      </c>
      <c r="F135" s="72">
        <v>4050</v>
      </c>
      <c r="G135" s="241"/>
    </row>
    <row r="136" spans="1:7" ht="33.75" customHeight="1">
      <c r="A136" s="229"/>
      <c r="B136" s="148"/>
      <c r="C136" s="52">
        <v>2030</v>
      </c>
      <c r="D136" s="67" t="s">
        <v>132</v>
      </c>
      <c r="E136" s="31">
        <v>55759</v>
      </c>
      <c r="F136" s="31">
        <v>54816.17</v>
      </c>
      <c r="G136" s="247"/>
    </row>
    <row r="137" spans="1:8" ht="21.75" customHeight="1">
      <c r="A137" s="229"/>
      <c r="B137" s="81">
        <v>85228</v>
      </c>
      <c r="C137" s="66"/>
      <c r="D137" s="62" t="s">
        <v>61</v>
      </c>
      <c r="E137" s="51">
        <f>E138</f>
        <v>0</v>
      </c>
      <c r="F137" s="51">
        <f>F138</f>
        <v>3245.84</v>
      </c>
      <c r="G137" s="200"/>
      <c r="H137" s="2"/>
    </row>
    <row r="138" spans="1:7" ht="23.25" customHeight="1">
      <c r="A138" s="229"/>
      <c r="B138" s="148"/>
      <c r="C138" s="34">
        <v>830</v>
      </c>
      <c r="D138" s="30" t="s">
        <v>42</v>
      </c>
      <c r="E138" s="31">
        <v>0</v>
      </c>
      <c r="F138" s="31">
        <v>3245.84</v>
      </c>
      <c r="G138" s="214"/>
    </row>
    <row r="139" spans="1:7" ht="33.75" customHeight="1">
      <c r="A139" s="229"/>
      <c r="B139" s="93">
        <v>85230</v>
      </c>
      <c r="C139" s="94"/>
      <c r="D139" s="95" t="s">
        <v>101</v>
      </c>
      <c r="E139" s="96">
        <f>E142</f>
        <v>128000</v>
      </c>
      <c r="F139" s="96">
        <f>F142</f>
        <v>128000</v>
      </c>
      <c r="G139" s="202">
        <f>F139/E139</f>
        <v>1</v>
      </c>
    </row>
    <row r="140" spans="1:8" ht="24.75" customHeight="1" hidden="1">
      <c r="A140" s="229"/>
      <c r="B140" s="148"/>
      <c r="C140" s="34"/>
      <c r="D140" s="30"/>
      <c r="E140" s="31"/>
      <c r="F140" s="31"/>
      <c r="G140" s="215"/>
      <c r="H140" s="2"/>
    </row>
    <row r="141" spans="1:8" ht="44.25" customHeight="1" hidden="1">
      <c r="A141" s="229"/>
      <c r="B141" s="249"/>
      <c r="C141" s="97">
        <v>2010</v>
      </c>
      <c r="D141" s="22" t="s">
        <v>64</v>
      </c>
      <c r="E141" s="35">
        <v>350</v>
      </c>
      <c r="F141" s="35">
        <v>350</v>
      </c>
      <c r="G141" s="250"/>
      <c r="H141" s="2"/>
    </row>
    <row r="142" spans="1:8" ht="33.75" customHeight="1">
      <c r="A142" s="229"/>
      <c r="B142" s="249"/>
      <c r="C142" s="98">
        <v>2030</v>
      </c>
      <c r="D142" s="67" t="s">
        <v>129</v>
      </c>
      <c r="E142" s="35">
        <v>128000</v>
      </c>
      <c r="F142" s="35">
        <v>128000</v>
      </c>
      <c r="G142" s="255"/>
      <c r="H142" s="2"/>
    </row>
    <row r="143" spans="1:8" ht="17.25" customHeight="1">
      <c r="A143" s="229"/>
      <c r="B143" s="93">
        <v>85278</v>
      </c>
      <c r="C143" s="99"/>
      <c r="D143" s="95" t="s">
        <v>102</v>
      </c>
      <c r="E143" s="100">
        <f>E144</f>
        <v>1873420</v>
      </c>
      <c r="F143" s="100">
        <f>F144</f>
        <v>1844020</v>
      </c>
      <c r="G143" s="216">
        <f>F143/E143</f>
        <v>0.9843067758431104</v>
      </c>
      <c r="H143" s="2"/>
    </row>
    <row r="144" spans="1:8" ht="45.75" customHeight="1">
      <c r="A144" s="229"/>
      <c r="B144" s="21"/>
      <c r="C144" s="21">
        <v>2010</v>
      </c>
      <c r="D144" s="22" t="s">
        <v>64</v>
      </c>
      <c r="E144" s="38">
        <v>1873420</v>
      </c>
      <c r="F144" s="38">
        <v>1844020</v>
      </c>
      <c r="G144" s="195"/>
      <c r="H144" s="2"/>
    </row>
    <row r="145" spans="1:9" s="5" customFormat="1" ht="21" customHeight="1">
      <c r="A145" s="175">
        <v>853</v>
      </c>
      <c r="B145" s="181"/>
      <c r="C145" s="182"/>
      <c r="D145" s="183" t="s">
        <v>125</v>
      </c>
      <c r="E145" s="184">
        <f>E146</f>
        <v>46090.740000000005</v>
      </c>
      <c r="F145" s="184">
        <f>F146</f>
        <v>45662.87</v>
      </c>
      <c r="G145" s="217">
        <f>F145/E145</f>
        <v>0.9907167904008484</v>
      </c>
      <c r="H145" s="2"/>
      <c r="I145" s="4"/>
    </row>
    <row r="146" spans="1:9" s="5" customFormat="1" ht="18.75" customHeight="1">
      <c r="A146" s="230"/>
      <c r="B146" s="101">
        <v>85395</v>
      </c>
      <c r="C146" s="101"/>
      <c r="D146" s="102" t="s">
        <v>9</v>
      </c>
      <c r="E146" s="103">
        <f>E147+E148</f>
        <v>46090.740000000005</v>
      </c>
      <c r="F146" s="103">
        <f>F147+F148</f>
        <v>45662.87</v>
      </c>
      <c r="G146" s="202">
        <f>F146/E146</f>
        <v>0.9907167904008484</v>
      </c>
      <c r="H146" s="2"/>
      <c r="I146" s="4"/>
    </row>
    <row r="147" spans="1:9" s="5" customFormat="1" ht="57.75" customHeight="1">
      <c r="A147" s="229"/>
      <c r="B147" s="231"/>
      <c r="C147" s="105">
        <v>2057</v>
      </c>
      <c r="D147" s="104" t="s">
        <v>133</v>
      </c>
      <c r="E147" s="156">
        <v>41239.08</v>
      </c>
      <c r="F147" s="156">
        <v>41239.08</v>
      </c>
      <c r="G147" s="233"/>
      <c r="H147" s="3"/>
      <c r="I147" s="4"/>
    </row>
    <row r="148" spans="1:9" s="5" customFormat="1" ht="57.75" customHeight="1">
      <c r="A148" s="229"/>
      <c r="B148" s="232"/>
      <c r="C148" s="105">
        <v>2059</v>
      </c>
      <c r="D148" s="60" t="s">
        <v>133</v>
      </c>
      <c r="E148" s="157">
        <v>4851.66</v>
      </c>
      <c r="F148" s="157">
        <v>4423.79</v>
      </c>
      <c r="G148" s="234"/>
      <c r="H148" s="3"/>
      <c r="I148" s="4"/>
    </row>
    <row r="149" spans="1:9" s="5" customFormat="1" ht="27.75" customHeight="1">
      <c r="A149" s="166">
        <v>854</v>
      </c>
      <c r="B149" s="181"/>
      <c r="C149" s="163"/>
      <c r="D149" s="185" t="s">
        <v>40</v>
      </c>
      <c r="E149" s="186">
        <f>E150</f>
        <v>84322</v>
      </c>
      <c r="F149" s="186">
        <f>F150</f>
        <v>79442.1</v>
      </c>
      <c r="G149" s="228">
        <f>F149/E149</f>
        <v>0.9421277958302697</v>
      </c>
      <c r="H149" s="3"/>
      <c r="I149" s="4"/>
    </row>
    <row r="150" spans="1:9" s="5" customFormat="1" ht="23.25" customHeight="1">
      <c r="A150" s="229"/>
      <c r="B150" s="106">
        <v>85415</v>
      </c>
      <c r="C150" s="23"/>
      <c r="D150" s="107" t="s">
        <v>103</v>
      </c>
      <c r="E150" s="24">
        <f>E151+E152</f>
        <v>84322</v>
      </c>
      <c r="F150" s="24">
        <f>F151+F152</f>
        <v>79442.1</v>
      </c>
      <c r="G150" s="197">
        <f>F150/E150</f>
        <v>0.9421277958302697</v>
      </c>
      <c r="H150" s="3"/>
      <c r="I150" s="4"/>
    </row>
    <row r="151" spans="1:9" s="5" customFormat="1" ht="37.5" customHeight="1">
      <c r="A151" s="229"/>
      <c r="B151" s="235"/>
      <c r="C151" s="21">
        <v>2030</v>
      </c>
      <c r="D151" s="108" t="s">
        <v>129</v>
      </c>
      <c r="E151" s="109">
        <v>79242</v>
      </c>
      <c r="F151" s="109">
        <v>79242</v>
      </c>
      <c r="G151" s="218"/>
      <c r="H151" s="3"/>
      <c r="I151" s="4"/>
    </row>
    <row r="152" spans="1:9" s="5" customFormat="1" ht="56.25" customHeight="1">
      <c r="A152" s="229"/>
      <c r="B152" s="235"/>
      <c r="C152" s="21">
        <v>2040</v>
      </c>
      <c r="D152" s="108" t="s">
        <v>104</v>
      </c>
      <c r="E152" s="109">
        <v>5080</v>
      </c>
      <c r="F152" s="109">
        <v>200.1</v>
      </c>
      <c r="G152" s="199"/>
      <c r="H152" s="3"/>
      <c r="I152" s="4"/>
    </row>
    <row r="153" spans="1:8" ht="26.25" customHeight="1">
      <c r="A153" s="171">
        <v>855</v>
      </c>
      <c r="B153" s="171"/>
      <c r="C153" s="171"/>
      <c r="D153" s="172" t="s">
        <v>105</v>
      </c>
      <c r="E153" s="173">
        <f>E154+E156+E159+E161</f>
        <v>11892951</v>
      </c>
      <c r="F153" s="173">
        <f>F154+F156+F159+F161</f>
        <v>11610394.6</v>
      </c>
      <c r="G153" s="201">
        <f>F153/E153</f>
        <v>0.9762416914019069</v>
      </c>
      <c r="H153" s="2"/>
    </row>
    <row r="154" spans="1:8" ht="22.5" customHeight="1">
      <c r="A154" s="236"/>
      <c r="B154" s="101">
        <v>85501</v>
      </c>
      <c r="C154" s="110"/>
      <c r="D154" s="102" t="s">
        <v>110</v>
      </c>
      <c r="E154" s="111">
        <f>E155</f>
        <v>7726258</v>
      </c>
      <c r="F154" s="111">
        <f>F155</f>
        <v>7640334.57</v>
      </c>
      <c r="G154" s="202">
        <f>F154/E154</f>
        <v>0.9888790369154123</v>
      </c>
      <c r="H154" s="2"/>
    </row>
    <row r="155" spans="1:8" ht="57.75" customHeight="1">
      <c r="A155" s="237"/>
      <c r="B155" s="21"/>
      <c r="C155" s="21">
        <v>2060</v>
      </c>
      <c r="D155" s="22" t="s">
        <v>106</v>
      </c>
      <c r="E155" s="20">
        <v>7726258</v>
      </c>
      <c r="F155" s="20">
        <v>7640334.57</v>
      </c>
      <c r="G155" s="195"/>
      <c r="H155" s="2"/>
    </row>
    <row r="156" spans="1:8" ht="36" customHeight="1">
      <c r="A156" s="237"/>
      <c r="B156" s="101">
        <v>85502</v>
      </c>
      <c r="C156" s="101"/>
      <c r="D156" s="102" t="s">
        <v>111</v>
      </c>
      <c r="E156" s="111">
        <f>E157+E158</f>
        <v>4158324</v>
      </c>
      <c r="F156" s="111">
        <f>F157+F158</f>
        <v>3962379.1700000004</v>
      </c>
      <c r="G156" s="202">
        <f>F156/E156</f>
        <v>0.9528788930347901</v>
      </c>
      <c r="H156" s="2"/>
    </row>
    <row r="157" spans="1:8" ht="45.75" customHeight="1">
      <c r="A157" s="237"/>
      <c r="B157" s="112"/>
      <c r="C157" s="112">
        <v>2010</v>
      </c>
      <c r="D157" s="22" t="s">
        <v>64</v>
      </c>
      <c r="E157" s="113">
        <v>4148324</v>
      </c>
      <c r="F157" s="113">
        <v>3945880.49</v>
      </c>
      <c r="G157" s="219"/>
      <c r="H157" s="2"/>
    </row>
    <row r="158" spans="1:8" ht="43.5" customHeight="1">
      <c r="A158" s="237"/>
      <c r="B158" s="112"/>
      <c r="C158" s="21">
        <v>2360</v>
      </c>
      <c r="D158" s="22" t="s">
        <v>107</v>
      </c>
      <c r="E158" s="20">
        <v>10000</v>
      </c>
      <c r="F158" s="20">
        <v>16498.68</v>
      </c>
      <c r="G158" s="219"/>
      <c r="H158" s="2"/>
    </row>
    <row r="159" spans="1:8" ht="14.25" customHeight="1">
      <c r="A159" s="237"/>
      <c r="B159" s="101">
        <v>85503</v>
      </c>
      <c r="C159" s="101"/>
      <c r="D159" s="102" t="s">
        <v>108</v>
      </c>
      <c r="E159" s="111">
        <f>E160</f>
        <v>251</v>
      </c>
      <c r="F159" s="111">
        <f>F160</f>
        <v>174.2</v>
      </c>
      <c r="G159" s="202">
        <f>F159/E159</f>
        <v>0.6940239043824701</v>
      </c>
      <c r="H159" s="2"/>
    </row>
    <row r="160" spans="1:7" ht="45.75" customHeight="1">
      <c r="A160" s="237"/>
      <c r="B160" s="21"/>
      <c r="C160" s="21">
        <v>2010</v>
      </c>
      <c r="D160" s="22" t="s">
        <v>64</v>
      </c>
      <c r="E160" s="20">
        <v>251</v>
      </c>
      <c r="F160" s="20">
        <v>174.2</v>
      </c>
      <c r="G160" s="195"/>
    </row>
    <row r="161" spans="1:7" ht="12.75">
      <c r="A161" s="237"/>
      <c r="B161" s="101">
        <v>85504</v>
      </c>
      <c r="C161" s="110"/>
      <c r="D161" s="102" t="s">
        <v>109</v>
      </c>
      <c r="E161" s="111">
        <f>E162</f>
        <v>8118</v>
      </c>
      <c r="F161" s="111">
        <f>F162</f>
        <v>7506.66</v>
      </c>
      <c r="G161" s="202">
        <f>F161/E161</f>
        <v>0.9246932742054693</v>
      </c>
    </row>
    <row r="162" spans="1:7" ht="33.75" customHeight="1">
      <c r="A162" s="229"/>
      <c r="B162" s="21"/>
      <c r="C162" s="21">
        <v>2030</v>
      </c>
      <c r="D162" s="19" t="s">
        <v>129</v>
      </c>
      <c r="E162" s="20">
        <v>8118</v>
      </c>
      <c r="F162" s="20">
        <v>7506.66</v>
      </c>
      <c r="G162" s="195"/>
    </row>
    <row r="163" spans="1:7" ht="12.75">
      <c r="A163" s="174">
        <v>900</v>
      </c>
      <c r="B163" s="181"/>
      <c r="C163" s="163"/>
      <c r="D163" s="164" t="s">
        <v>113</v>
      </c>
      <c r="E163" s="165">
        <f>E164+E169+E171</f>
        <v>694725</v>
      </c>
      <c r="F163" s="165">
        <f>F164+F169+F171</f>
        <v>708729.2000000001</v>
      </c>
      <c r="G163" s="226">
        <f>F163/E163</f>
        <v>1.0201579042067006</v>
      </c>
    </row>
    <row r="164" spans="1:9" s="11" customFormat="1" ht="12.75">
      <c r="A164" s="229"/>
      <c r="B164" s="23">
        <v>90001</v>
      </c>
      <c r="C164" s="23"/>
      <c r="D164" s="107" t="s">
        <v>41</v>
      </c>
      <c r="E164" s="24">
        <f>E165+E166+E167+E168</f>
        <v>639725</v>
      </c>
      <c r="F164" s="24">
        <f>F165+F166+F167+F168</f>
        <v>657945.7800000001</v>
      </c>
      <c r="G164" s="197">
        <f>F164/E164</f>
        <v>1.0284822071984059</v>
      </c>
      <c r="H164" s="2"/>
      <c r="I164" s="2"/>
    </row>
    <row r="165" spans="1:9" s="11" customFormat="1" ht="36" customHeight="1">
      <c r="A165" s="229"/>
      <c r="B165" s="275"/>
      <c r="C165" s="25">
        <v>640</v>
      </c>
      <c r="D165" s="85" t="s">
        <v>112</v>
      </c>
      <c r="E165" s="27">
        <v>25</v>
      </c>
      <c r="F165" s="27">
        <v>34.8</v>
      </c>
      <c r="G165" s="272"/>
      <c r="H165" s="2"/>
      <c r="I165" s="2"/>
    </row>
    <row r="166" spans="1:9" s="11" customFormat="1" ht="12.75">
      <c r="A166" s="229"/>
      <c r="B166" s="276"/>
      <c r="C166" s="59">
        <v>830</v>
      </c>
      <c r="D166" s="19" t="s">
        <v>42</v>
      </c>
      <c r="E166" s="35">
        <v>583700</v>
      </c>
      <c r="F166" s="35">
        <v>601445.16</v>
      </c>
      <c r="G166" s="273"/>
      <c r="H166" s="2"/>
      <c r="I166" s="2"/>
    </row>
    <row r="167" spans="1:7" ht="12.75">
      <c r="A167" s="229"/>
      <c r="B167" s="276"/>
      <c r="C167" s="59">
        <v>920</v>
      </c>
      <c r="D167" s="30" t="s">
        <v>51</v>
      </c>
      <c r="E167" s="35">
        <v>1000</v>
      </c>
      <c r="F167" s="35">
        <v>1054.05</v>
      </c>
      <c r="G167" s="273"/>
    </row>
    <row r="168" spans="1:7" ht="12.75">
      <c r="A168" s="229"/>
      <c r="B168" s="277"/>
      <c r="C168" s="59">
        <v>970</v>
      </c>
      <c r="D168" s="53" t="s">
        <v>8</v>
      </c>
      <c r="E168" s="35">
        <v>55000</v>
      </c>
      <c r="F168" s="35">
        <v>55411.77</v>
      </c>
      <c r="G168" s="274"/>
    </row>
    <row r="169" spans="1:7" ht="12.75">
      <c r="A169" s="229"/>
      <c r="B169" s="32">
        <v>90015</v>
      </c>
      <c r="C169" s="114"/>
      <c r="D169" s="62" t="s">
        <v>114</v>
      </c>
      <c r="E169" s="33">
        <f>E170</f>
        <v>0</v>
      </c>
      <c r="F169" s="33">
        <f>F170</f>
        <v>146.85</v>
      </c>
      <c r="G169" s="193"/>
    </row>
    <row r="170" spans="1:7" ht="12.75">
      <c r="A170" s="229"/>
      <c r="B170" s="97"/>
      <c r="C170" s="59">
        <v>970</v>
      </c>
      <c r="D170" s="53" t="s">
        <v>8</v>
      </c>
      <c r="E170" s="20">
        <v>0</v>
      </c>
      <c r="F170" s="20">
        <v>146.85</v>
      </c>
      <c r="G170" s="210"/>
    </row>
    <row r="171" spans="1:7" ht="22.5">
      <c r="A171" s="229"/>
      <c r="B171" s="23">
        <v>90019</v>
      </c>
      <c r="C171" s="23"/>
      <c r="D171" s="107" t="s">
        <v>43</v>
      </c>
      <c r="E171" s="24">
        <f>E172</f>
        <v>55000</v>
      </c>
      <c r="F171" s="24">
        <f>F172</f>
        <v>50636.57</v>
      </c>
      <c r="G171" s="197">
        <f>F171/E171</f>
        <v>0.920664909090909</v>
      </c>
    </row>
    <row r="172" spans="1:7" ht="12.75">
      <c r="A172" s="229"/>
      <c r="B172" s="97"/>
      <c r="C172" s="59">
        <v>690</v>
      </c>
      <c r="D172" s="19" t="s">
        <v>15</v>
      </c>
      <c r="E172" s="35">
        <v>55000</v>
      </c>
      <c r="F172" s="35">
        <v>50636.57</v>
      </c>
      <c r="G172" s="210"/>
    </row>
    <row r="173" spans="1:7" ht="12.75">
      <c r="A173" s="166">
        <v>921</v>
      </c>
      <c r="B173" s="187"/>
      <c r="C173" s="188"/>
      <c r="D173" s="189" t="s">
        <v>62</v>
      </c>
      <c r="E173" s="190">
        <f>E174+E176</f>
        <v>34870</v>
      </c>
      <c r="F173" s="190">
        <f>F174+F176</f>
        <v>34904.08</v>
      </c>
      <c r="G173" s="220">
        <v>1.001</v>
      </c>
    </row>
    <row r="174" spans="1:7" ht="12.75">
      <c r="A174" s="248"/>
      <c r="B174" s="32">
        <v>92108</v>
      </c>
      <c r="C174" s="114"/>
      <c r="D174" s="37" t="s">
        <v>63</v>
      </c>
      <c r="E174" s="33">
        <f>E175</f>
        <v>0</v>
      </c>
      <c r="F174" s="33">
        <f>F175</f>
        <v>33.07</v>
      </c>
      <c r="G174" s="193"/>
    </row>
    <row r="175" spans="1:7" ht="56.25">
      <c r="A175" s="248"/>
      <c r="B175" s="97"/>
      <c r="C175" s="59">
        <v>2910</v>
      </c>
      <c r="D175" s="19" t="s">
        <v>126</v>
      </c>
      <c r="E175" s="35">
        <v>0</v>
      </c>
      <c r="F175" s="35">
        <v>33.07</v>
      </c>
      <c r="G175" s="210"/>
    </row>
    <row r="176" spans="1:7" ht="12.75">
      <c r="A176" s="248"/>
      <c r="B176" s="32">
        <v>92109</v>
      </c>
      <c r="C176" s="114"/>
      <c r="D176" s="37" t="s">
        <v>89</v>
      </c>
      <c r="E176" s="33">
        <f>E177</f>
        <v>34870</v>
      </c>
      <c r="F176" s="33">
        <f>F177</f>
        <v>34871.01</v>
      </c>
      <c r="G176" s="193">
        <f>F176/E176</f>
        <v>1.0000289647261256</v>
      </c>
    </row>
    <row r="177" spans="1:7" ht="15.75" customHeight="1">
      <c r="A177" s="229"/>
      <c r="B177" s="97"/>
      <c r="C177" s="59">
        <v>970</v>
      </c>
      <c r="D177" s="53" t="s">
        <v>8</v>
      </c>
      <c r="E177" s="20">
        <v>34870</v>
      </c>
      <c r="F177" s="20">
        <v>34871.01</v>
      </c>
      <c r="G177" s="210">
        <f>F177/E177</f>
        <v>1.0000289647261256</v>
      </c>
    </row>
    <row r="178" spans="1:7" ht="12.75">
      <c r="A178" s="175">
        <v>926</v>
      </c>
      <c r="B178" s="175"/>
      <c r="C178" s="170"/>
      <c r="D178" s="191" t="s">
        <v>115</v>
      </c>
      <c r="E178" s="192">
        <f>E179+E181+E184</f>
        <v>2026717</v>
      </c>
      <c r="F178" s="192">
        <f>F179+F181+F184</f>
        <v>2042212.44</v>
      </c>
      <c r="G178" s="220">
        <f>F178/E178</f>
        <v>1.0076455864336265</v>
      </c>
    </row>
    <row r="179" spans="1:7" ht="12.75">
      <c r="A179" s="229"/>
      <c r="B179" s="115">
        <v>92601</v>
      </c>
      <c r="C179" s="116"/>
      <c r="D179" s="139" t="s">
        <v>116</v>
      </c>
      <c r="E179" s="118">
        <f>E180</f>
        <v>26717</v>
      </c>
      <c r="F179" s="118">
        <f>F180</f>
        <v>26716.49</v>
      </c>
      <c r="G179" s="221">
        <f>F179/E179</f>
        <v>0.9999809110304301</v>
      </c>
    </row>
    <row r="180" spans="1:7" ht="12.75">
      <c r="A180" s="229"/>
      <c r="B180" s="97"/>
      <c r="C180" s="59">
        <v>970</v>
      </c>
      <c r="D180" s="53" t="s">
        <v>8</v>
      </c>
      <c r="E180" s="20">
        <v>26717</v>
      </c>
      <c r="F180" s="20">
        <v>26716.49</v>
      </c>
      <c r="G180" s="210"/>
    </row>
    <row r="181" spans="1:7" ht="12.75">
      <c r="A181" s="271"/>
      <c r="B181" s="119">
        <v>92605</v>
      </c>
      <c r="C181" s="120"/>
      <c r="D181" s="140" t="s">
        <v>117</v>
      </c>
      <c r="E181" s="121">
        <f>E182+E183</f>
        <v>0</v>
      </c>
      <c r="F181" s="121">
        <f>F182+F183</f>
        <v>15495.95</v>
      </c>
      <c r="G181" s="222"/>
    </row>
    <row r="182" spans="1:7" ht="12.75">
      <c r="A182" s="271"/>
      <c r="B182" s="278"/>
      <c r="C182" s="59">
        <v>970</v>
      </c>
      <c r="D182" s="138" t="s">
        <v>8</v>
      </c>
      <c r="E182" s="122">
        <v>0</v>
      </c>
      <c r="F182" s="122">
        <v>15133.43</v>
      </c>
      <c r="G182" s="250"/>
    </row>
    <row r="183" spans="1:7" ht="56.25">
      <c r="A183" s="271"/>
      <c r="B183" s="279"/>
      <c r="C183" s="21">
        <v>2910</v>
      </c>
      <c r="D183" s="19" t="s">
        <v>122</v>
      </c>
      <c r="E183" s="122">
        <v>0</v>
      </c>
      <c r="F183" s="122">
        <v>362.52</v>
      </c>
      <c r="G183" s="255"/>
    </row>
    <row r="184" spans="1:7" ht="12.75">
      <c r="A184" s="271"/>
      <c r="B184" s="119">
        <v>92695</v>
      </c>
      <c r="C184" s="117"/>
      <c r="D184" s="123" t="s">
        <v>9</v>
      </c>
      <c r="E184" s="121">
        <f>E185</f>
        <v>2000000</v>
      </c>
      <c r="F184" s="121">
        <f>F185</f>
        <v>2000000</v>
      </c>
      <c r="G184" s="222">
        <f>F184/E184</f>
        <v>1</v>
      </c>
    </row>
    <row r="185" spans="1:9" s="13" customFormat="1" ht="45">
      <c r="A185" s="271"/>
      <c r="B185" s="124"/>
      <c r="C185" s="112">
        <v>6260</v>
      </c>
      <c r="D185" s="125" t="s">
        <v>118</v>
      </c>
      <c r="E185" s="126">
        <v>2000000</v>
      </c>
      <c r="F185" s="126">
        <v>2000000</v>
      </c>
      <c r="G185" s="223"/>
      <c r="H185" s="12"/>
      <c r="I185" s="12"/>
    </row>
    <row r="186" spans="1:7" ht="12.75">
      <c r="A186" s="270"/>
      <c r="B186" s="229"/>
      <c r="C186" s="229"/>
      <c r="D186" s="141" t="s">
        <v>86</v>
      </c>
      <c r="E186" s="127">
        <f>E178+E173+E163+E153+E149+E145+E122+E90+E81+E50+E47+E35+E32+E23+E20+E14+E10+E3</f>
        <v>48728567.72</v>
      </c>
      <c r="F186" s="127">
        <f>F178+F173+F163+F153+F149+F145+F122+F90+F81+F50+F47+F35+F32+F23+F20+F14+F10+F3</f>
        <v>45776274.239999995</v>
      </c>
      <c r="G186" s="224">
        <f>F186/E186</f>
        <v>0.9394134977049967</v>
      </c>
    </row>
    <row r="187" ht="12.75">
      <c r="G187" s="225"/>
    </row>
  </sheetData>
  <sheetProtection selectLockedCells="1" selectUnlockedCells="1"/>
  <mergeCells count="60">
    <mergeCell ref="B25:B31"/>
    <mergeCell ref="A24:A31"/>
    <mergeCell ref="A186:C186"/>
    <mergeCell ref="A179:A185"/>
    <mergeCell ref="G165:G168"/>
    <mergeCell ref="B165:B168"/>
    <mergeCell ref="B182:B183"/>
    <mergeCell ref="G182:G183"/>
    <mergeCell ref="A48:A49"/>
    <mergeCell ref="B79:B80"/>
    <mergeCell ref="A4:A8"/>
    <mergeCell ref="G87:G89"/>
    <mergeCell ref="A15:A19"/>
    <mergeCell ref="G52:G53"/>
    <mergeCell ref="B55:B61"/>
    <mergeCell ref="A21:A22"/>
    <mergeCell ref="B37:B38"/>
    <mergeCell ref="G37:G38"/>
    <mergeCell ref="G44:G46"/>
    <mergeCell ref="G16:G17"/>
    <mergeCell ref="A82:A89"/>
    <mergeCell ref="B87:B89"/>
    <mergeCell ref="A91:A121"/>
    <mergeCell ref="B92:B98"/>
    <mergeCell ref="B52:B53"/>
    <mergeCell ref="B109:B111"/>
    <mergeCell ref="B141:B142"/>
    <mergeCell ref="G141:G142"/>
    <mergeCell ref="G63:G71"/>
    <mergeCell ref="G73:G77"/>
    <mergeCell ref="B63:B71"/>
    <mergeCell ref="G55:G61"/>
    <mergeCell ref="G92:G98"/>
    <mergeCell ref="A174:A177"/>
    <mergeCell ref="A1:G1"/>
    <mergeCell ref="B102:B107"/>
    <mergeCell ref="G102:G107"/>
    <mergeCell ref="A36:A46"/>
    <mergeCell ref="G79:G80"/>
    <mergeCell ref="B16:B17"/>
    <mergeCell ref="G134:G136"/>
    <mergeCell ref="B126:B127"/>
    <mergeCell ref="G25:G31"/>
    <mergeCell ref="A123:A144"/>
    <mergeCell ref="A33:A34"/>
    <mergeCell ref="B5:B6"/>
    <mergeCell ref="G12:G13"/>
    <mergeCell ref="A11:A13"/>
    <mergeCell ref="B12:B13"/>
    <mergeCell ref="A51:A80"/>
    <mergeCell ref="B44:B46"/>
    <mergeCell ref="G126:G127"/>
    <mergeCell ref="B73:B77"/>
    <mergeCell ref="A164:A172"/>
    <mergeCell ref="A146:A148"/>
    <mergeCell ref="B147:B148"/>
    <mergeCell ref="G147:G148"/>
    <mergeCell ref="A150:A152"/>
    <mergeCell ref="B151:B152"/>
    <mergeCell ref="A154:A162"/>
  </mergeCells>
  <printOptions/>
  <pageMargins left="0.3937007874015748" right="0.1968503937007874" top="0.2755905511811024" bottom="0.35433070866141736" header="0.6299212598425197" footer="0.5905511811023623"/>
  <pageSetup firstPageNumber="3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RobertC</dc:creator>
  <cp:keywords/>
  <dc:description/>
  <cp:lastModifiedBy>Lamperska</cp:lastModifiedBy>
  <cp:lastPrinted>2018-03-06T13:20:11Z</cp:lastPrinted>
  <dcterms:created xsi:type="dcterms:W3CDTF">2015-01-29T08:39:55Z</dcterms:created>
  <dcterms:modified xsi:type="dcterms:W3CDTF">2018-03-06T13:25:35Z</dcterms:modified>
  <cp:category/>
  <cp:version/>
  <cp:contentType/>
  <cp:contentStatus/>
</cp:coreProperties>
</file>