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34" activeTab="0"/>
  </bookViews>
  <sheets>
    <sheet name="Sheet1" sheetId="1" r:id="rId1"/>
  </sheets>
  <definedNames>
    <definedName name="_xlnm.Print_Area" localSheetId="0">'Sheet1'!$A$1:$G$190</definedName>
  </definedNames>
  <calcPr fullCalcOnLoad="1"/>
</workbook>
</file>

<file path=xl/sharedStrings.xml><?xml version="1.0" encoding="utf-8"?>
<sst xmlns="http://schemas.openxmlformats.org/spreadsheetml/2006/main" count="206" uniqueCount="138">
  <si>
    <t>Dział</t>
  </si>
  <si>
    <t>Rozdział</t>
  </si>
  <si>
    <t>Paragraf</t>
  </si>
  <si>
    <t>Treść</t>
  </si>
  <si>
    <t>Plan</t>
  </si>
  <si>
    <t>Wykonanie</t>
  </si>
  <si>
    <t>Procent wykonania</t>
  </si>
  <si>
    <t>Rolnictwo i łowiectwo</t>
  </si>
  <si>
    <t>Wpływy z różnych dochodów</t>
  </si>
  <si>
    <t>Pozostała działalność</t>
  </si>
  <si>
    <t>Leśnictwo</t>
  </si>
  <si>
    <t>Gospodarka leśna</t>
  </si>
  <si>
    <t>Gospodarka mieszkaniowa</t>
  </si>
  <si>
    <t>Gospodarka gruntami i nieruchomościami</t>
  </si>
  <si>
    <t>Wpływy z różnych opłat</t>
  </si>
  <si>
    <t>Administracja publiczna</t>
  </si>
  <si>
    <t>Urzędy wojewódzkie</t>
  </si>
  <si>
    <t>Urzędy naczelnych organów władzy państwowej, kontroli i ochrony prawa oraz sądownictwa</t>
  </si>
  <si>
    <t>Urzędy naczelnych organów władzy państwowej, kontroli i ochrony prawa</t>
  </si>
  <si>
    <t>Dochody od osób prawnych, od osób fizycznych i od innych jednostek nieposiadających osobowości prawnej oraz wydatki związane z ich poborem</t>
  </si>
  <si>
    <t>Wpływy z opłaty targowej</t>
  </si>
  <si>
    <t>Wpływy z opłaty skarbowej</t>
  </si>
  <si>
    <t>Wpływy z opłaty eksploatacyjnej</t>
  </si>
  <si>
    <t>Wpływy z innych lokalnych opłat pobieranych przez  jednostki samorządu terytorialnego na podstawie  odrębnych ustaw</t>
  </si>
  <si>
    <t>Udziały gmin w podatkach stanowiących dochód budżetu państwa</t>
  </si>
  <si>
    <t>Różne rozliczenia</t>
  </si>
  <si>
    <t>Część oświatowa subwencji ogólnej dla jednostek samorządu terytorialnego</t>
  </si>
  <si>
    <t>Subwencje ogólne z budżetu państwa</t>
  </si>
  <si>
    <t>Część wyrównawcza subwencji ogólnej dla gmin</t>
  </si>
  <si>
    <t>Oświata i wychowanie</t>
  </si>
  <si>
    <t>Szkoły podstawowe</t>
  </si>
  <si>
    <t>Oddziały przedszkolne w szkołach podstawowych</t>
  </si>
  <si>
    <t>2030</t>
  </si>
  <si>
    <t>Przedszkola</t>
  </si>
  <si>
    <t>Pomoc społeczna</t>
  </si>
  <si>
    <t xml:space="preserve">Składki na ubezpieczenie zdrowotne opłacane za osoby pobierające niektóre świadczenia z pomocy społecznej,  niektóre świadczenia rodzinne  oraz za osoby uczestniczące w zajęciach w centrum  integracji  społecznej </t>
  </si>
  <si>
    <t>Zasiłki stałe</t>
  </si>
  <si>
    <t>Ośrodki pomocy społecznej</t>
  </si>
  <si>
    <t>Edukacyjna opieka wychowawcza</t>
  </si>
  <si>
    <t>Gospodarka ściekowa i ochrona wód</t>
  </si>
  <si>
    <t>Wpływy z usług</t>
  </si>
  <si>
    <t xml:space="preserve">Wpływy i wydatki związane z gromadzeniem środków z opłat i kar za korzystanie ze środowiska </t>
  </si>
  <si>
    <t>Stołówki szkolne i przedszkolne</t>
  </si>
  <si>
    <t xml:space="preserve">Transport i łączność </t>
  </si>
  <si>
    <t>Drogi publiczne gminne</t>
  </si>
  <si>
    <t>Wpłaty z tytułu odpłatnego nabycia prawa własności oraz prawa użytkowania wieczystego nieruchomości</t>
  </si>
  <si>
    <t>Wpływy z podatku rolnego, podatku leśnego, podatku od czynności cywilnoprawnych,podatków i opłat lokalnych od osób prawnych i innych jednostek organizacyjnych</t>
  </si>
  <si>
    <t>Wpływy z podatku rolnego, podatku leśnego, podatku od spadków i darowizn, podatku od czynności cywilno-prawnych oraz podatków i opłat lokalnych od osób fizycznych</t>
  </si>
  <si>
    <t>Wpływy z pozostałych odsetek</t>
  </si>
  <si>
    <t>0690</t>
  </si>
  <si>
    <t>0670</t>
  </si>
  <si>
    <t>Dochody jednostek samorządu terytorialnego związane z realizacją zadań z zakresu administracji rządowej oraz innych zadań zleconych ustawami</t>
  </si>
  <si>
    <t>Realizacja zadań wymagających stosowania specjalnej organizacji nauki i metod pracy dla dzieci w przedszkolach, oddziałach przedszkolnych w szkołach podstawowych i innych formach wychowania przedszkolnego</t>
  </si>
  <si>
    <t>Różne rozliczenia finansowe</t>
  </si>
  <si>
    <t>Dodatki mieszkaniowe</t>
  </si>
  <si>
    <t>Usługi opiekuńcze i specjalistyczne usługi opiekuńcze</t>
  </si>
  <si>
    <t>Kultura i ochrona dziedzictwa narodowego</t>
  </si>
  <si>
    <t>Filharmonie, orkiestry, chóry i kapele</t>
  </si>
  <si>
    <t>Dotacje celowe otrzymane z budżetu państwa na realizację zadań bieżących z zakresu administracji rządowej  oraz innych zadań zleconych gminie (związkom gmin, związkom powiatowo-gminnym) ustawami</t>
  </si>
  <si>
    <t>Wpływy z najmu i dzierżawy składników majątkowych Skarbu Państwa,jednostek samorządu terytorialnego lub innych jednostek zaliczanych do sektora finansów publicznych oraz innych umów o podobnym charakterze</t>
  </si>
  <si>
    <t>Wpływy z opłat z tytułu użytkowania wieczystego nieruchomości</t>
  </si>
  <si>
    <t>Wpływy odsetek od nieterminowych wpłat z tytułu podatków i opłat</t>
  </si>
  <si>
    <t>Wpływ odsetek od nieterminowych wpłat z tytułu podatków i opłat</t>
  </si>
  <si>
    <t>Wpływy z podatku rolnego</t>
  </si>
  <si>
    <t>Wpływy z podatku leśnego</t>
  </si>
  <si>
    <t>Wpływy z podatku od środków transportowych</t>
  </si>
  <si>
    <t>Wpływy z podatku od czynności cywilnoprawnych</t>
  </si>
  <si>
    <t>Wpływy z podatku od nieruchomości</t>
  </si>
  <si>
    <t>Wpływy z podatku od spadków i darowizn</t>
  </si>
  <si>
    <t>Wpływy z innych opłat stanowiących dochody jednostek samorządu terytorialnego na podstawie ustaw</t>
  </si>
  <si>
    <t>Wpływy z opłat za zezwolenia na sprzedaż napojów alkoholowych</t>
  </si>
  <si>
    <t>Wpływy z podatku dochodowego od osób fizycznych</t>
  </si>
  <si>
    <t>Wpływy z podatku dochodowego od osób prawnych</t>
  </si>
  <si>
    <t>Wpływy z podatku od działalności gospodarczej osób fizycznych,opłacanego w formie karty podatkowej</t>
  </si>
  <si>
    <t>Wpływy z opłat za korzystanie z wyżywienia w jednostkach realizujących zadania z zakresu wychowania przedszkolnego</t>
  </si>
  <si>
    <t>2010</t>
  </si>
  <si>
    <t>Razem</t>
  </si>
  <si>
    <t>Domy pomocy społecznej</t>
  </si>
  <si>
    <t>Domy i ośrodki kultury, świetlice i kluby</t>
  </si>
  <si>
    <t>Wpływy z tytułu kosztów egzekucyjnych, opłaty komorniczej i kosztów upomnień</t>
  </si>
  <si>
    <t>Dotacje celowe w ramach programów finansowanych z udziałem środków europejskich oraz środków, o których mowa w art. 5ust.1 pkt3 oraz ust.3 pkt 5 i 6 ustawy, lub płatności w ramach budżetu środków europejskich, z wyłączeniem dochodów klasyfikowanych w paragrafie 205</t>
  </si>
  <si>
    <t>Dotacje celowe w ramach programów finansowych z udziałem środków europejskich oraz środków , o których mowa w art..5 ust.1 pkt 3oraz ust.3 pkt5 i 6 ustawy, lub płatności w ramach budżetu środków europejskich, z wyłączeniem dochodów klasyfikowanych w paragrafie 205</t>
  </si>
  <si>
    <t>Pomoc w zakresie dożywiania</t>
  </si>
  <si>
    <t>Pomoc materialna dla uczniów o charakterze socjalnym</t>
  </si>
  <si>
    <t>Rodzina</t>
  </si>
  <si>
    <t>Dotacje celowe otrzymane z budżetu państwa na zadania bieżące z zakresu administracji rządowej zlecone gminom (związkom gmin,związkom powiatowo-gminnym), zwiazane z realizacją świadczenia wychowawczego stanowiącego pomoc państwa w wychowywaniu dzieci</t>
  </si>
  <si>
    <t>Dochody jednoste samorządu terytorialnego zwiazane z realizacja zadań z zakresu administracji rządowej oraz innych zadań zleconych ustawami</t>
  </si>
  <si>
    <t>Karta Dużej Rodziny</t>
  </si>
  <si>
    <t>Wspieranie rodziny</t>
  </si>
  <si>
    <t>Świadczenia wychowawcze</t>
  </si>
  <si>
    <t>Świadczenia rodzinne, świadczenie z funduszu alimentycyjnego oraz składki na ubezpiecznia emerytalne i rentowe z ubezpieczenia społecznego</t>
  </si>
  <si>
    <t xml:space="preserve">Wpływy z tytułu kosztów egzekucujnych, opłaty komorniczej i kosztów upomnień </t>
  </si>
  <si>
    <t>Gospodarka komunalna i ochrona środkowiska</t>
  </si>
  <si>
    <t>Oświetlenie ulic, placów i dróg</t>
  </si>
  <si>
    <t>Kultura fizyczna</t>
  </si>
  <si>
    <t>Obiekty sportowe</t>
  </si>
  <si>
    <t>Dotacje otrzymane z państwowych funduszy celowych na finansowanie lub dofinansowanie kosztów realizacji inwestycji i zakupów inwestycyjnych jednostek sektora finansów publicznych</t>
  </si>
  <si>
    <t>Turystyka</t>
  </si>
  <si>
    <t>Pozostałe zadania w zakresie polityki społecznej</t>
  </si>
  <si>
    <t>Wpływy ze zwrotów dotacji oraz płatności, wykorzystanych niezgodnie z przeznaczeniem lub wykorzystanych z naruszeniem procedur, o których mowa w art..184 ustawy, pobranych nienależnie lub w nadmiernej wysokości</t>
  </si>
  <si>
    <t>Infrastruktura wodociągowa i sanitacyjna wsi</t>
  </si>
  <si>
    <t>Dotacje celowe otrzymane z budżetu państwa na realizację zadań bieżących z zakresu administracji rządowej oraz innych zadań zleconych gminie (związkom gmin, związkom powiatowo-gminnym) ustawami</t>
  </si>
  <si>
    <t>Dotacje celowe otrzymane z budżetu państwa na realizację własnych zadań bieżących gmin (związków gmin, związków powiatowo-gminnych)</t>
  </si>
  <si>
    <t>Dotacje celowe otrzymane z budżetu państwa na realizację własnych zadań bieżących gmin ( związków gmin, związków powiatowo-gminnych)</t>
  </si>
  <si>
    <t>Dotacje celowe w ramach programów finansowanych z udziałem środków europejskich oraz środków, o których mowa w art.. 5 ust. 3 pkt 5 lit. a i b ustawy, lub płatności w ramach budżetu środków europejskich, realizowanych przez jednostki samorządu terytorialnego</t>
  </si>
  <si>
    <t>Załącznik Nr 1 - Dochody</t>
  </si>
  <si>
    <t>Dotacje celowe w ramach programów finansowych z udziałem środków europejskich oraz środków , o których mowa w art..5 ust.3 pkt 5 lit.a i b ustawy, lub płatności w ramach budżetu środków europejskich, realizowanych przez jednostki samorządu terytorialnego</t>
  </si>
  <si>
    <t>0830</t>
  </si>
  <si>
    <t>Dotacje celowe w ramach programów finansowanych z udziałem środków europejskich oraz,środków,o których mowa w art.5 ust.3 pkt 5 lit.a i b ustawy,lub płatności w ramach budzetu środków europejskich, realizowanych przez jednostki samorządu terytorialnego</t>
  </si>
  <si>
    <t>Licea ogólnokształcące</t>
  </si>
  <si>
    <t>Wpływy z opłat egzaminacyjnych oraz opłat za wydanie świadectw,dyplomów,zaświadczeń,certyfikatów i ich duplikatów</t>
  </si>
  <si>
    <t>Wpływy z rozliczeń/zwrotów z lat ubiegłych</t>
  </si>
  <si>
    <t>Zadania w zakresie upowszechniania turystyki</t>
  </si>
  <si>
    <t>Urzędy gmin (miast i miast na prawach powiatu)</t>
  </si>
  <si>
    <t>Zapewnienie uczniom prawa do bezpłatnego dostępu do podreczników, materiałów edukacyjnych lub materiałów ćwiczeniowych</t>
  </si>
  <si>
    <t xml:space="preserve">Wpływy z opłat za korzystanie z wychowania przedszkolnego </t>
  </si>
  <si>
    <t>Dotacje celowe otrzymane z budżetu państwa na realizację własnych zadań bieżących gmin ( związków gmin,związków powiatowo-gminnych)</t>
  </si>
  <si>
    <t>Drogi wewnętrzne</t>
  </si>
  <si>
    <t>Dotacja celowa otrzymana z tytułu pomocy finansowej udzielonej między jednostkami samorzadu terytorialnego na dofinansowanie własnych zadań inwestycyjnych i zakupów inwestycyjnych</t>
  </si>
  <si>
    <t> Wspólna obsługa jednostek samorządu terytorialnego</t>
  </si>
  <si>
    <t>Wybory do rad gmin, rad powiatów i sejmików województw, wybory wójtów, burmistrzów i prezydentów miast oraz referenda gminne, powiatowe i wojewódzkie</t>
  </si>
  <si>
    <t>Bezpieczeństwo publiczne i ochrona przeciwpożarowa</t>
  </si>
  <si>
    <t>Dotacje otrzymane z państwowych funduszy celowych na realizację zadań bieżących jednostek sektora finansów publicznych</t>
  </si>
  <si>
    <t>Ochotnicze straże pożarne</t>
  </si>
  <si>
    <t>0920</t>
  </si>
  <si>
    <t>0940</t>
  </si>
  <si>
    <t>Wpływy z rozliczeń /zwrotów z lat ubiegłych</t>
  </si>
  <si>
    <t>Gimnazja</t>
  </si>
  <si>
    <t>Branżowe szkoły I i II stopnia</t>
  </si>
  <si>
    <r>
      <rPr>
        <sz val="8"/>
        <rFont val="Arial CE"/>
        <family val="0"/>
      </rPr>
      <t>Dotacje celowe otrzymane z gminy na zadania bieżące realizowane na podstawie porozumień
(umów) między jednostkami samorządu terytorialnego</t>
    </r>
    <r>
      <rPr>
        <sz val="8"/>
        <color indexed="10"/>
        <rFont val="Arial CE"/>
        <family val="2"/>
      </rPr>
      <t xml:space="preserve">
</t>
    </r>
  </si>
  <si>
    <t xml:space="preserve">Dochody jednostek samorządu terytorialnego związane z realizacją zadań z zakresu administracji rządowej oraz innych zadań zleconych ustawami </t>
  </si>
  <si>
    <t>Dotacje celowe otrzymane z budżetu państwa na realizację inwestycji i zakupów inwestycyjnych własnych gmin (związków gmin, związków powiatowo-gminnych)</t>
  </si>
  <si>
    <t>Dotacja celowa otrzymana z tytułu pomocy finansowej udzielanej między jednostkami samorządu terytorialnego na dofinansowanie własnych zadań bieżących</t>
  </si>
  <si>
    <t>Dotacje celowe otrzymane z budżetu państwa na realizację własnych zadań bieżących gmin (związków gmin ,związków powiatowo-gminnych)</t>
  </si>
  <si>
    <t>Zasiłki okresowe, celowe i pomoc w naturze oraz składki na ubezpieczenia emerytalne i rentowe</t>
  </si>
  <si>
    <t>Dotacje celowe otrzymane z budżetu państwa na realizację zadań bieżących gmin z zakresu edukacyjnej opieki wychowawczej finansowanych w całości przez budżet państwa w ramach programów rządowych</t>
  </si>
  <si>
    <t>Środki z Funduszu Pracy otrzymane na realizację zadań wynikających z odrębnych ustaw</t>
  </si>
  <si>
    <t>Utrzymanie zieleni w miastach i gminach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</si>
</sst>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0000"/>
    <numFmt numFmtId="167" formatCode="#,##0.00;[Red]\-#,##0.00"/>
    <numFmt numFmtId="168" formatCode="???"/>
    <numFmt numFmtId="169" formatCode="?????"/>
    <numFmt numFmtId="170" formatCode="????"/>
    <numFmt numFmtId="171" formatCode="#,##0.00\ [$zł-415];[Red]\-#,##0.00\ [$zł-415]"/>
    <numFmt numFmtId="172" formatCode="#,##0.00;[Red]#,##0.00"/>
    <numFmt numFmtId="173" formatCode="0.00;[Red]0.00"/>
    <numFmt numFmtId="174" formatCode="#,##0.00_ ;[Red]\-#,##0.00\ "/>
    <numFmt numFmtId="175" formatCode="0.0"/>
    <numFmt numFmtId="176" formatCode="0.00_ ;\-0.00\ "/>
    <numFmt numFmtId="177" formatCode="#,##0.00_ ;\-#,##0.00\ "/>
    <numFmt numFmtId="178" formatCode="#,##0_ ;\-#,##0\ 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0.000_ ;\-0.000\ "/>
    <numFmt numFmtId="183" formatCode="0.0000_ ;\-0.0000\ "/>
    <numFmt numFmtId="184" formatCode="#,##0;[Red]#,##0"/>
    <numFmt numFmtId="185" formatCode="00\-000"/>
    <numFmt numFmtId="186" formatCode="0.E+00"/>
    <numFmt numFmtId="187" formatCode="0;[Red]0"/>
    <numFmt numFmtId="188" formatCode="0.000"/>
    <numFmt numFmtId="189" formatCode="0.0000"/>
    <numFmt numFmtId="190" formatCode="0.0%"/>
    <numFmt numFmtId="191" formatCode="[$€-2]\ #,##0.00_);[Red]\([$€-2]\ #,##0.00\)"/>
    <numFmt numFmtId="192" formatCode="#,##0.00\ &quot;zł&quot;;[Red]#,##0.00\ &quot;zł&quot;"/>
    <numFmt numFmtId="193" formatCode="[$-415]d\ mmmm\ yyyy"/>
  </numFmts>
  <fonts count="53">
    <font>
      <sz val="10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indexed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3"/>
      <name val="Czcionka tekstu podstawowego"/>
      <family val="2"/>
    </font>
    <font>
      <b/>
      <sz val="13"/>
      <color indexed="63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3"/>
      <name val="Cambria"/>
      <family val="2"/>
    </font>
    <font>
      <sz val="11"/>
      <color indexed="20"/>
      <name val="Czcionka tekstu podstawowego"/>
      <family val="2"/>
    </font>
    <font>
      <sz val="8"/>
      <color indexed="31"/>
      <name val="Arial CE"/>
      <family val="2"/>
    </font>
    <font>
      <sz val="8"/>
      <color indexed="8"/>
      <name val="Verdana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2"/>
      <name val="Arial CE"/>
      <family val="2"/>
    </font>
    <font>
      <sz val="8"/>
      <color rgb="FF000000"/>
      <name val="Verdana"/>
      <family val="2"/>
    </font>
    <font>
      <sz val="8"/>
      <color theme="1"/>
      <name val="Arial"/>
      <family val="2"/>
    </font>
    <font>
      <sz val="8"/>
      <color rgb="FF000000"/>
      <name val="Tahoma"/>
      <family val="2"/>
    </font>
    <font>
      <sz val="8"/>
      <color rgb="FF000000"/>
      <name val="Arial"/>
      <family val="2"/>
    </font>
    <font>
      <sz val="8"/>
      <color rgb="FFFF0000"/>
      <name val="Arial CE"/>
      <family val="0"/>
    </font>
    <font>
      <sz val="8"/>
      <color theme="1"/>
      <name val="Arial CE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59" applyFont="1">
      <alignment/>
      <protection/>
    </xf>
    <xf numFmtId="0" fontId="0" fillId="0" borderId="0" xfId="59" applyFont="1" applyBorder="1">
      <alignment/>
      <protection/>
    </xf>
    <xf numFmtId="0" fontId="0" fillId="33" borderId="0" xfId="59" applyFont="1" applyFill="1" applyBorder="1">
      <alignment/>
      <protection/>
    </xf>
    <xf numFmtId="0" fontId="0" fillId="33" borderId="0" xfId="59" applyFont="1" applyFill="1">
      <alignment/>
      <protection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1" fillId="0" borderId="0" xfId="59" applyFont="1">
      <alignment/>
      <protection/>
    </xf>
    <xf numFmtId="0" fontId="1" fillId="0" borderId="0" xfId="0" applyFont="1" applyAlignment="1">
      <alignment/>
    </xf>
    <xf numFmtId="0" fontId="0" fillId="35" borderId="0" xfId="59" applyFont="1" applyFill="1">
      <alignment/>
      <protection/>
    </xf>
    <xf numFmtId="0" fontId="0" fillId="0" borderId="0" xfId="0" applyBorder="1" applyAlignment="1">
      <alignment/>
    </xf>
    <xf numFmtId="0" fontId="0" fillId="36" borderId="0" xfId="59" applyFont="1" applyFill="1">
      <alignment/>
      <protection/>
    </xf>
    <xf numFmtId="0" fontId="0" fillId="36" borderId="0" xfId="0" applyFill="1" applyAlignment="1">
      <alignment/>
    </xf>
    <xf numFmtId="166" fontId="4" fillId="33" borderId="10" xfId="59" applyNumberFormat="1" applyFont="1" applyFill="1" applyBorder="1" applyAlignment="1">
      <alignment horizontal="left" vertical="top"/>
      <protection/>
    </xf>
    <xf numFmtId="0" fontId="4" fillId="33" borderId="10" xfId="59" applyFont="1" applyFill="1" applyBorder="1" applyAlignment="1">
      <alignment horizontal="left" vertical="top" wrapText="1"/>
      <protection/>
    </xf>
    <xf numFmtId="0" fontId="1" fillId="0" borderId="10" xfId="59" applyFont="1" applyBorder="1" applyAlignment="1">
      <alignment horizontal="left" vertical="top"/>
      <protection/>
    </xf>
    <xf numFmtId="0" fontId="1" fillId="0" borderId="10" xfId="59" applyFont="1" applyBorder="1" applyAlignment="1">
      <alignment vertical="top" wrapText="1"/>
      <protection/>
    </xf>
    <xf numFmtId="166" fontId="2" fillId="37" borderId="10" xfId="59" applyNumberFormat="1" applyFont="1" applyFill="1" applyBorder="1" applyAlignment="1">
      <alignment horizontal="left" vertical="top"/>
      <protection/>
    </xf>
    <xf numFmtId="0" fontId="4" fillId="37" borderId="10" xfId="59" applyFont="1" applyFill="1" applyBorder="1" applyAlignment="1">
      <alignment horizontal="left" vertical="top" wrapText="1"/>
      <protection/>
    </xf>
    <xf numFmtId="4" fontId="4" fillId="37" borderId="10" xfId="59" applyNumberFormat="1" applyFont="1" applyFill="1" applyBorder="1" applyAlignment="1">
      <alignment horizontal="right" vertical="top"/>
      <protection/>
    </xf>
    <xf numFmtId="0" fontId="2" fillId="0" borderId="10" xfId="59" applyFont="1" applyBorder="1" applyAlignment="1">
      <alignment horizontal="left" vertical="top"/>
      <protection/>
    </xf>
    <xf numFmtId="0" fontId="4" fillId="0" borderId="10" xfId="59" applyFont="1" applyBorder="1" applyAlignment="1">
      <alignment horizontal="left" vertical="top" wrapText="1"/>
      <protection/>
    </xf>
    <xf numFmtId="4" fontId="4" fillId="0" borderId="10" xfId="59" applyNumberFormat="1" applyFont="1" applyBorder="1" applyAlignment="1">
      <alignment horizontal="right" vertical="top"/>
      <protection/>
    </xf>
    <xf numFmtId="0" fontId="2" fillId="38" borderId="10" xfId="59" applyFont="1" applyFill="1" applyBorder="1" applyAlignment="1">
      <alignment horizontal="left" vertical="top"/>
      <protection/>
    </xf>
    <xf numFmtId="166" fontId="4" fillId="0" borderId="10" xfId="59" applyNumberFormat="1" applyFont="1" applyBorder="1" applyAlignment="1">
      <alignment horizontal="left" vertical="top"/>
      <protection/>
    </xf>
    <xf numFmtId="4" fontId="4" fillId="33" borderId="10" xfId="59" applyNumberFormat="1" applyFont="1" applyFill="1" applyBorder="1" applyAlignment="1">
      <alignment horizontal="right" vertical="top"/>
      <protection/>
    </xf>
    <xf numFmtId="4" fontId="1" fillId="0" borderId="10" xfId="59" applyNumberFormat="1" applyFont="1" applyBorder="1" applyAlignment="1">
      <alignment horizontal="right" vertical="top"/>
      <protection/>
    </xf>
    <xf numFmtId="0" fontId="1" fillId="0" borderId="10" xfId="59" applyFont="1" applyBorder="1" applyAlignment="1">
      <alignment horizontal="left" vertical="top"/>
      <protection/>
    </xf>
    <xf numFmtId="4" fontId="1" fillId="0" borderId="10" xfId="59" applyNumberFormat="1" applyFont="1" applyBorder="1" applyAlignment="1">
      <alignment horizontal="right" vertical="top"/>
      <protection/>
    </xf>
    <xf numFmtId="4" fontId="4" fillId="39" borderId="10" xfId="59" applyNumberFormat="1" applyFont="1" applyFill="1" applyBorder="1" applyAlignment="1">
      <alignment horizontal="right" vertical="top"/>
      <protection/>
    </xf>
    <xf numFmtId="170" fontId="4" fillId="0" borderId="10" xfId="59" applyNumberFormat="1" applyFont="1" applyBorder="1" applyAlignment="1">
      <alignment horizontal="left" vertical="top"/>
      <protection/>
    </xf>
    <xf numFmtId="0" fontId="1" fillId="0" borderId="10" xfId="59" applyFont="1" applyBorder="1" applyAlignment="1">
      <alignment horizontal="left" vertical="top" wrapText="1"/>
      <protection/>
    </xf>
    <xf numFmtId="0" fontId="1" fillId="0" borderId="10" xfId="0" applyFont="1" applyBorder="1" applyAlignment="1">
      <alignment horizontal="left" vertical="top"/>
    </xf>
    <xf numFmtId="166" fontId="2" fillId="33" borderId="10" xfId="59" applyNumberFormat="1" applyFont="1" applyFill="1" applyBorder="1" applyAlignment="1">
      <alignment horizontal="left" vertical="top"/>
      <protection/>
    </xf>
    <xf numFmtId="0" fontId="1" fillId="0" borderId="10" xfId="0" applyFont="1" applyBorder="1" applyAlignment="1">
      <alignment vertical="top" wrapText="1"/>
    </xf>
    <xf numFmtId="4" fontId="2" fillId="33" borderId="10" xfId="59" applyNumberFormat="1" applyFont="1" applyFill="1" applyBorder="1" applyAlignment="1">
      <alignment horizontal="right" vertical="top"/>
      <protection/>
    </xf>
    <xf numFmtId="0" fontId="4" fillId="39" borderId="10" xfId="59" applyFont="1" applyFill="1" applyBorder="1" applyAlignment="1">
      <alignment horizontal="left" vertical="top" wrapText="1"/>
      <protection/>
    </xf>
    <xf numFmtId="170" fontId="4" fillId="39" borderId="10" xfId="59" applyNumberFormat="1" applyFont="1" applyFill="1" applyBorder="1" applyAlignment="1">
      <alignment horizontal="left" vertical="top"/>
      <protection/>
    </xf>
    <xf numFmtId="0" fontId="4" fillId="0" borderId="10" xfId="59" applyFont="1" applyFill="1" applyBorder="1" applyAlignment="1">
      <alignment horizontal="left" vertical="top" wrapText="1"/>
      <protection/>
    </xf>
    <xf numFmtId="49" fontId="2" fillId="0" borderId="10" xfId="0" applyNumberFormat="1" applyFont="1" applyBorder="1" applyAlignment="1">
      <alignment horizontal="left" vertical="top"/>
    </xf>
    <xf numFmtId="4" fontId="4" fillId="0" borderId="10" xfId="59" applyNumberFormat="1" applyFont="1" applyFill="1" applyBorder="1" applyAlignment="1">
      <alignment horizontal="right" vertical="top"/>
      <protection/>
    </xf>
    <xf numFmtId="0" fontId="1" fillId="0" borderId="0" xfId="59" applyFont="1" applyAlignment="1">
      <alignment vertical="top"/>
      <protection/>
    </xf>
    <xf numFmtId="166" fontId="4" fillId="35" borderId="10" xfId="59" applyNumberFormat="1" applyFont="1" applyFill="1" applyBorder="1" applyAlignment="1">
      <alignment horizontal="left" vertical="top"/>
      <protection/>
    </xf>
    <xf numFmtId="4" fontId="4" fillId="35" borderId="10" xfId="59" applyNumberFormat="1" applyFont="1" applyFill="1" applyBorder="1" applyAlignment="1">
      <alignment horizontal="right" vertical="top"/>
      <protection/>
    </xf>
    <xf numFmtId="49" fontId="4" fillId="35" borderId="10" xfId="59" applyNumberFormat="1" applyFont="1" applyFill="1" applyBorder="1" applyAlignment="1">
      <alignment horizontal="left" vertical="top"/>
      <protection/>
    </xf>
    <xf numFmtId="166" fontId="4" fillId="35" borderId="10" xfId="59" applyNumberFormat="1" applyFont="1" applyFill="1" applyBorder="1" applyAlignment="1">
      <alignment horizontal="left" vertical="top" wrapText="1"/>
      <protection/>
    </xf>
    <xf numFmtId="166" fontId="2" fillId="40" borderId="10" xfId="59" applyNumberFormat="1" applyFont="1" applyFill="1" applyBorder="1" applyAlignment="1">
      <alignment horizontal="left" vertical="top"/>
      <protection/>
    </xf>
    <xf numFmtId="4" fontId="4" fillId="40" borderId="10" xfId="59" applyNumberFormat="1" applyFont="1" applyFill="1" applyBorder="1" applyAlignment="1">
      <alignment horizontal="right" vertical="top"/>
      <protection/>
    </xf>
    <xf numFmtId="4" fontId="2" fillId="0" borderId="10" xfId="0" applyNumberFormat="1" applyFont="1" applyBorder="1" applyAlignment="1">
      <alignment horizontal="right" vertical="top"/>
    </xf>
    <xf numFmtId="0" fontId="2" fillId="33" borderId="10" xfId="59" applyFont="1" applyFill="1" applyBorder="1" applyAlignment="1">
      <alignment horizontal="left" vertical="top"/>
      <protection/>
    </xf>
    <xf numFmtId="170" fontId="4" fillId="33" borderId="10" xfId="59" applyNumberFormat="1" applyFont="1" applyFill="1" applyBorder="1" applyAlignment="1">
      <alignment horizontal="left" vertical="top"/>
      <protection/>
    </xf>
    <xf numFmtId="0" fontId="1" fillId="33" borderId="10" xfId="0" applyFont="1" applyFill="1" applyBorder="1" applyAlignment="1">
      <alignment horizontal="left" vertical="top"/>
    </xf>
    <xf numFmtId="0" fontId="1" fillId="0" borderId="0" xfId="59" applyFont="1" applyAlignment="1">
      <alignment horizontal="left" vertical="top"/>
      <protection/>
    </xf>
    <xf numFmtId="0" fontId="1" fillId="0" borderId="0" xfId="59" applyFont="1" applyAlignment="1">
      <alignment vertical="top" wrapText="1"/>
      <protection/>
    </xf>
    <xf numFmtId="169" fontId="4" fillId="33" borderId="10" xfId="59" applyNumberFormat="1" applyFont="1" applyFill="1" applyBorder="1" applyAlignment="1">
      <alignment horizontal="left" vertical="top"/>
      <protection/>
    </xf>
    <xf numFmtId="0" fontId="4" fillId="41" borderId="10" xfId="59" applyFont="1" applyFill="1" applyBorder="1" applyAlignment="1">
      <alignment horizontal="left" vertical="top" wrapText="1"/>
      <protection/>
    </xf>
    <xf numFmtId="4" fontId="4" fillId="41" borderId="10" xfId="59" applyNumberFormat="1" applyFont="1" applyFill="1" applyBorder="1" applyAlignment="1">
      <alignment horizontal="right" vertical="top"/>
      <protection/>
    </xf>
    <xf numFmtId="165" fontId="2" fillId="42" borderId="10" xfId="59" applyNumberFormat="1" applyFont="1" applyFill="1" applyBorder="1" applyAlignment="1">
      <alignment horizontal="left" vertical="top"/>
      <protection/>
    </xf>
    <xf numFmtId="0" fontId="1" fillId="0" borderId="10" xfId="0" applyFont="1" applyBorder="1" applyAlignment="1">
      <alignment horizontal="left" vertical="top"/>
    </xf>
    <xf numFmtId="4" fontId="2" fillId="42" borderId="10" xfId="59" applyNumberFormat="1" applyFont="1" applyFill="1" applyBorder="1" applyAlignment="1">
      <alignment horizontal="right" vertical="top"/>
      <protection/>
    </xf>
    <xf numFmtId="0" fontId="4" fillId="43" borderId="10" xfId="59" applyFont="1" applyFill="1" applyBorder="1" applyAlignment="1">
      <alignment horizontal="left" vertical="top" wrapText="1"/>
      <protection/>
    </xf>
    <xf numFmtId="4" fontId="2" fillId="36" borderId="10" xfId="59" applyNumberFormat="1" applyFont="1" applyFill="1" applyBorder="1" applyAlignment="1">
      <alignment horizontal="right" vertical="top"/>
      <protection/>
    </xf>
    <xf numFmtId="166" fontId="2" fillId="36" borderId="10" xfId="59" applyNumberFormat="1" applyFont="1" applyFill="1" applyBorder="1" applyAlignment="1">
      <alignment horizontal="left" vertical="top"/>
      <protection/>
    </xf>
    <xf numFmtId="166" fontId="1" fillId="0" borderId="10" xfId="59" applyNumberFormat="1" applyFont="1" applyBorder="1" applyAlignment="1">
      <alignment horizontal="left" vertical="top"/>
      <protection/>
    </xf>
    <xf numFmtId="0" fontId="0" fillId="36" borderId="0" xfId="59" applyFont="1" applyFill="1">
      <alignment/>
      <protection/>
    </xf>
    <xf numFmtId="0" fontId="7" fillId="0" borderId="0" xfId="59" applyFont="1" applyBorder="1">
      <alignment/>
      <protection/>
    </xf>
    <xf numFmtId="0" fontId="2" fillId="0" borderId="10" xfId="59" applyFont="1" applyBorder="1" applyAlignment="1">
      <alignment vertical="top" wrapText="1"/>
      <protection/>
    </xf>
    <xf numFmtId="4" fontId="5" fillId="0" borderId="10" xfId="59" applyNumberFormat="1" applyFont="1" applyBorder="1" applyAlignment="1">
      <alignment horizontal="right" vertical="top"/>
      <protection/>
    </xf>
    <xf numFmtId="164" fontId="3" fillId="44" borderId="10" xfId="59" applyNumberFormat="1" applyFont="1" applyFill="1" applyBorder="1" applyAlignment="1">
      <alignment horizontal="left" vertical="top"/>
      <protection/>
    </xf>
    <xf numFmtId="0" fontId="46" fillId="44" borderId="10" xfId="59" applyNumberFormat="1" applyFont="1" applyFill="1" applyBorder="1" applyAlignment="1">
      <alignment horizontal="left" vertical="top"/>
      <protection/>
    </xf>
    <xf numFmtId="0" fontId="46" fillId="44" borderId="10" xfId="59" applyFont="1" applyFill="1" applyBorder="1" applyAlignment="1">
      <alignment horizontal="left" vertical="top"/>
      <protection/>
    </xf>
    <xf numFmtId="0" fontId="5" fillId="44" borderId="10" xfId="59" applyFont="1" applyFill="1" applyBorder="1" applyAlignment="1">
      <alignment horizontal="left" vertical="top" wrapText="1"/>
      <protection/>
    </xf>
    <xf numFmtId="4" fontId="5" fillId="44" borderId="10" xfId="59" applyNumberFormat="1" applyFont="1" applyFill="1" applyBorder="1" applyAlignment="1">
      <alignment horizontal="right" vertical="top"/>
      <protection/>
    </xf>
    <xf numFmtId="0" fontId="2" fillId="44" borderId="10" xfId="59" applyFont="1" applyFill="1" applyBorder="1" applyAlignment="1">
      <alignment horizontal="left" vertical="top"/>
      <protection/>
    </xf>
    <xf numFmtId="0" fontId="3" fillId="44" borderId="10" xfId="59" applyFont="1" applyFill="1" applyBorder="1" applyAlignment="1">
      <alignment horizontal="left" vertical="top" wrapText="1"/>
      <protection/>
    </xf>
    <xf numFmtId="4" fontId="3" fillId="44" borderId="10" xfId="59" applyNumberFormat="1" applyFont="1" applyFill="1" applyBorder="1" applyAlignment="1">
      <alignment horizontal="right" vertical="top"/>
      <protection/>
    </xf>
    <xf numFmtId="0" fontId="5" fillId="45" borderId="10" xfId="59" applyFont="1" applyFill="1" applyBorder="1" applyAlignment="1">
      <alignment horizontal="left" vertical="top"/>
      <protection/>
    </xf>
    <xf numFmtId="166" fontId="3" fillId="46" borderId="10" xfId="59" applyNumberFormat="1" applyFont="1" applyFill="1" applyBorder="1" applyAlignment="1">
      <alignment horizontal="left" vertical="top"/>
      <protection/>
    </xf>
    <xf numFmtId="0" fontId="3" fillId="46" borderId="10" xfId="59" applyFont="1" applyFill="1" applyBorder="1" applyAlignment="1">
      <alignment horizontal="left" vertical="top" wrapText="1"/>
      <protection/>
    </xf>
    <xf numFmtId="4" fontId="3" fillId="46" borderId="10" xfId="59" applyNumberFormat="1" applyFont="1" applyFill="1" applyBorder="1" applyAlignment="1">
      <alignment horizontal="right" vertical="top"/>
      <protection/>
    </xf>
    <xf numFmtId="0" fontId="0" fillId="43" borderId="0" xfId="59" applyFont="1" applyFill="1" applyBorder="1">
      <alignment/>
      <protection/>
    </xf>
    <xf numFmtId="0" fontId="0" fillId="43" borderId="0" xfId="59" applyFont="1" applyFill="1">
      <alignment/>
      <protection/>
    </xf>
    <xf numFmtId="0" fontId="0" fillId="43" borderId="0" xfId="0" applyFill="1" applyAlignment="1">
      <alignment/>
    </xf>
    <xf numFmtId="0" fontId="6" fillId="45" borderId="10" xfId="0" applyFont="1" applyFill="1" applyBorder="1" applyAlignment="1">
      <alignment horizontal="left" vertical="top"/>
    </xf>
    <xf numFmtId="0" fontId="6" fillId="45" borderId="10" xfId="59" applyFont="1" applyFill="1" applyBorder="1" applyAlignment="1">
      <alignment horizontal="left" vertical="top"/>
      <protection/>
    </xf>
    <xf numFmtId="0" fontId="6" fillId="45" borderId="10" xfId="59" applyFont="1" applyFill="1" applyBorder="1" applyAlignment="1">
      <alignment horizontal="left" vertical="top" wrapText="1"/>
      <protection/>
    </xf>
    <xf numFmtId="4" fontId="6" fillId="45" borderId="10" xfId="59" applyNumberFormat="1" applyFont="1" applyFill="1" applyBorder="1" applyAlignment="1">
      <alignment horizontal="right" vertical="top"/>
      <protection/>
    </xf>
    <xf numFmtId="168" fontId="3" fillId="44" borderId="10" xfId="59" applyNumberFormat="1" applyFont="1" applyFill="1" applyBorder="1" applyAlignment="1">
      <alignment horizontal="left" vertical="top"/>
      <protection/>
    </xf>
    <xf numFmtId="0" fontId="5" fillId="44" borderId="10" xfId="59" applyFont="1" applyFill="1" applyBorder="1" applyAlignment="1">
      <alignment horizontal="left" vertical="top"/>
      <protection/>
    </xf>
    <xf numFmtId="0" fontId="3" fillId="45" borderId="10" xfId="59" applyFont="1" applyFill="1" applyBorder="1" applyAlignment="1">
      <alignment horizontal="left" vertical="top" wrapText="1"/>
      <protection/>
    </xf>
    <xf numFmtId="0" fontId="1" fillId="45" borderId="10" xfId="59" applyFont="1" applyFill="1" applyBorder="1" applyAlignment="1">
      <alignment horizontal="left" vertical="top"/>
      <protection/>
    </xf>
    <xf numFmtId="0" fontId="5" fillId="46" borderId="10" xfId="59" applyFont="1" applyFill="1" applyBorder="1" applyAlignment="1">
      <alignment horizontal="left" vertical="top"/>
      <protection/>
    </xf>
    <xf numFmtId="166" fontId="5" fillId="46" borderId="10" xfId="59" applyNumberFormat="1" applyFont="1" applyFill="1" applyBorder="1" applyAlignment="1">
      <alignment horizontal="left" vertical="top"/>
      <protection/>
    </xf>
    <xf numFmtId="0" fontId="6" fillId="45" borderId="10" xfId="0" applyFont="1" applyFill="1" applyBorder="1" applyAlignment="1">
      <alignment vertical="top"/>
    </xf>
    <xf numFmtId="165" fontId="2" fillId="47" borderId="10" xfId="59" applyNumberFormat="1" applyFont="1" applyFill="1" applyBorder="1" applyAlignment="1">
      <alignment horizontal="left" vertical="top"/>
      <protection/>
    </xf>
    <xf numFmtId="0" fontId="2" fillId="48" borderId="10" xfId="59" applyFont="1" applyFill="1" applyBorder="1" applyAlignment="1">
      <alignment horizontal="left" vertical="top"/>
      <protection/>
    </xf>
    <xf numFmtId="0" fontId="4" fillId="48" borderId="10" xfId="59" applyFont="1" applyFill="1" applyBorder="1" applyAlignment="1">
      <alignment horizontal="left" vertical="top" wrapText="1"/>
      <protection/>
    </xf>
    <xf numFmtId="4" fontId="4" fillId="48" borderId="10" xfId="59" applyNumberFormat="1" applyFont="1" applyFill="1" applyBorder="1" applyAlignment="1">
      <alignment horizontal="right" vertical="top"/>
      <protection/>
    </xf>
    <xf numFmtId="0" fontId="2" fillId="47" borderId="10" xfId="59" applyFont="1" applyFill="1" applyBorder="1" applyAlignment="1">
      <alignment horizontal="left" vertical="top"/>
      <protection/>
    </xf>
    <xf numFmtId="0" fontId="4" fillId="47" borderId="10" xfId="59" applyFont="1" applyFill="1" applyBorder="1" applyAlignment="1">
      <alignment horizontal="left" vertical="top" wrapText="1"/>
      <protection/>
    </xf>
    <xf numFmtId="4" fontId="4" fillId="47" borderId="10" xfId="59" applyNumberFormat="1" applyFont="1" applyFill="1" applyBorder="1" applyAlignment="1">
      <alignment horizontal="right" vertical="top"/>
      <protection/>
    </xf>
    <xf numFmtId="165" fontId="4" fillId="49" borderId="10" xfId="59" applyNumberFormat="1" applyFont="1" applyFill="1" applyBorder="1" applyAlignment="1">
      <alignment horizontal="left" vertical="top"/>
      <protection/>
    </xf>
    <xf numFmtId="0" fontId="2" fillId="49" borderId="10" xfId="59" applyFont="1" applyFill="1" applyBorder="1" applyAlignment="1">
      <alignment horizontal="left" vertical="top"/>
      <protection/>
    </xf>
    <xf numFmtId="0" fontId="4" fillId="49" borderId="10" xfId="59" applyFont="1" applyFill="1" applyBorder="1" applyAlignment="1">
      <alignment horizontal="left" vertical="top" wrapText="1"/>
      <protection/>
    </xf>
    <xf numFmtId="4" fontId="4" fillId="49" borderId="10" xfId="59" applyNumberFormat="1" applyFont="1" applyFill="1" applyBorder="1" applyAlignment="1">
      <alignment horizontal="right" vertical="top"/>
      <protection/>
    </xf>
    <xf numFmtId="0" fontId="2" fillId="13" borderId="10" xfId="59" applyFont="1" applyFill="1" applyBorder="1" applyAlignment="1">
      <alignment horizontal="left" vertical="top"/>
      <protection/>
    </xf>
    <xf numFmtId="166" fontId="4" fillId="49" borderId="10" xfId="59" applyNumberFormat="1" applyFont="1" applyFill="1" applyBorder="1" applyAlignment="1">
      <alignment horizontal="left" vertical="top"/>
      <protection/>
    </xf>
    <xf numFmtId="0" fontId="1" fillId="13" borderId="10" xfId="59" applyFont="1" applyFill="1" applyBorder="1" applyAlignment="1">
      <alignment horizontal="left" vertical="top"/>
      <protection/>
    </xf>
    <xf numFmtId="0" fontId="1" fillId="13" borderId="10" xfId="59" applyFont="1" applyFill="1" applyBorder="1" applyAlignment="1">
      <alignment horizontal="left" vertical="top" wrapText="1"/>
      <protection/>
    </xf>
    <xf numFmtId="4" fontId="1" fillId="13" borderId="10" xfId="59" applyNumberFormat="1" applyFont="1" applyFill="1" applyBorder="1" applyAlignment="1">
      <alignment horizontal="right" vertical="top"/>
      <protection/>
    </xf>
    <xf numFmtId="169" fontId="4" fillId="49" borderId="10" xfId="59" applyNumberFormat="1" applyFont="1" applyFill="1" applyBorder="1" applyAlignment="1">
      <alignment horizontal="left" vertical="top"/>
      <protection/>
    </xf>
    <xf numFmtId="0" fontId="1" fillId="13" borderId="10" xfId="0" applyFont="1" applyFill="1" applyBorder="1" applyAlignment="1">
      <alignment horizontal="left" vertical="top"/>
    </xf>
    <xf numFmtId="0" fontId="6" fillId="13" borderId="10" xfId="59" applyFont="1" applyFill="1" applyBorder="1" applyAlignment="1">
      <alignment horizontal="left" vertical="top"/>
      <protection/>
    </xf>
    <xf numFmtId="0" fontId="1" fillId="13" borderId="10" xfId="0" applyFont="1" applyFill="1" applyBorder="1" applyAlignment="1">
      <alignment vertical="top" wrapText="1"/>
    </xf>
    <xf numFmtId="4" fontId="2" fillId="47" borderId="10" xfId="59" applyNumberFormat="1" applyFont="1" applyFill="1" applyBorder="1" applyAlignment="1">
      <alignment horizontal="right" vertical="top"/>
      <protection/>
    </xf>
    <xf numFmtId="0" fontId="4" fillId="13" borderId="10" xfId="59" applyFont="1" applyFill="1" applyBorder="1" applyAlignment="1">
      <alignment horizontal="left" vertical="top" wrapText="1"/>
      <protection/>
    </xf>
    <xf numFmtId="4" fontId="2" fillId="49" borderId="10" xfId="59" applyNumberFormat="1" applyFont="1" applyFill="1" applyBorder="1" applyAlignment="1">
      <alignment horizontal="right" vertical="top"/>
      <protection/>
    </xf>
    <xf numFmtId="4" fontId="2" fillId="49" borderId="10" xfId="59" applyNumberFormat="1" applyFont="1" applyFill="1" applyBorder="1" applyAlignment="1">
      <alignment horizontal="left" vertical="top"/>
      <protection/>
    </xf>
    <xf numFmtId="171" fontId="2" fillId="49" borderId="10" xfId="59" applyNumberFormat="1" applyFont="1" applyFill="1" applyBorder="1" applyAlignment="1">
      <alignment horizontal="left" vertical="top"/>
      <protection/>
    </xf>
    <xf numFmtId="170" fontId="4" fillId="13" borderId="10" xfId="59" applyNumberFormat="1" applyFont="1" applyFill="1" applyBorder="1" applyAlignment="1">
      <alignment horizontal="left" vertical="top"/>
      <protection/>
    </xf>
    <xf numFmtId="49" fontId="2" fillId="49" borderId="10" xfId="0" applyNumberFormat="1" applyFont="1" applyFill="1" applyBorder="1" applyAlignment="1">
      <alignment horizontal="left" vertical="top"/>
    </xf>
    <xf numFmtId="166" fontId="4" fillId="13" borderId="10" xfId="59" applyNumberFormat="1" applyFont="1" applyFill="1" applyBorder="1" applyAlignment="1">
      <alignment horizontal="left" vertical="top"/>
      <protection/>
    </xf>
    <xf numFmtId="166" fontId="4" fillId="13" borderId="10" xfId="59" applyNumberFormat="1" applyFont="1" applyFill="1" applyBorder="1" applyAlignment="1">
      <alignment horizontal="left" vertical="top" wrapText="1"/>
      <protection/>
    </xf>
    <xf numFmtId="4" fontId="4" fillId="13" borderId="10" xfId="59" applyNumberFormat="1" applyFont="1" applyFill="1" applyBorder="1" applyAlignment="1">
      <alignment horizontal="right" vertical="top"/>
      <protection/>
    </xf>
    <xf numFmtId="49" fontId="4" fillId="13" borderId="10" xfId="59" applyNumberFormat="1" applyFont="1" applyFill="1" applyBorder="1" applyAlignment="1">
      <alignment horizontal="left" vertical="top"/>
      <protection/>
    </xf>
    <xf numFmtId="0" fontId="4" fillId="13" borderId="10" xfId="59" applyFont="1" applyFill="1" applyBorder="1" applyAlignment="1">
      <alignment horizontal="left" vertical="top"/>
      <protection/>
    </xf>
    <xf numFmtId="0" fontId="1" fillId="13" borderId="10" xfId="59" applyFont="1" applyFill="1" applyBorder="1" applyAlignment="1">
      <alignment horizontal="left" vertical="top"/>
      <protection/>
    </xf>
    <xf numFmtId="0" fontId="1" fillId="13" borderId="10" xfId="59" applyFont="1" applyFill="1" applyBorder="1" applyAlignment="1">
      <alignment vertical="top" wrapText="1"/>
      <protection/>
    </xf>
    <xf numFmtId="4" fontId="1" fillId="13" borderId="10" xfId="59" applyNumberFormat="1" applyFont="1" applyFill="1" applyBorder="1" applyAlignment="1">
      <alignment horizontal="right" vertical="top"/>
      <protection/>
    </xf>
    <xf numFmtId="169" fontId="4" fillId="47" borderId="10" xfId="59" applyNumberFormat="1" applyFont="1" applyFill="1" applyBorder="1" applyAlignment="1">
      <alignment horizontal="left" vertical="top"/>
      <protection/>
    </xf>
    <xf numFmtId="0" fontId="1" fillId="13" borderId="10" xfId="59" applyFont="1" applyFill="1" applyBorder="1" applyAlignment="1">
      <alignment vertical="top"/>
      <protection/>
    </xf>
    <xf numFmtId="166" fontId="2" fillId="49" borderId="10" xfId="59" applyNumberFormat="1" applyFont="1" applyFill="1" applyBorder="1" applyAlignment="1">
      <alignment horizontal="left" vertical="top"/>
      <protection/>
    </xf>
    <xf numFmtId="0" fontId="1" fillId="13" borderId="10" xfId="0" applyFont="1" applyFill="1" applyBorder="1" applyAlignment="1">
      <alignment horizontal="left" vertical="top"/>
    </xf>
    <xf numFmtId="0" fontId="1" fillId="13" borderId="10" xfId="0" applyFont="1" applyFill="1" applyBorder="1" applyAlignment="1">
      <alignment vertical="top"/>
    </xf>
    <xf numFmtId="0" fontId="1" fillId="13" borderId="10" xfId="59" applyFont="1" applyFill="1" applyBorder="1" applyAlignment="1">
      <alignment horizontal="left" vertical="top" wrapText="1"/>
      <protection/>
    </xf>
    <xf numFmtId="0" fontId="0" fillId="0" borderId="0" xfId="0" applyAlignment="1">
      <alignment/>
    </xf>
    <xf numFmtId="0" fontId="4" fillId="50" borderId="10" xfId="59" applyFont="1" applyFill="1" applyBorder="1" applyAlignment="1">
      <alignment horizontal="left" vertical="top" wrapText="1"/>
      <protection/>
    </xf>
    <xf numFmtId="4" fontId="1" fillId="36" borderId="10" xfId="59" applyNumberFormat="1" applyFont="1" applyFill="1" applyBorder="1" applyAlignment="1">
      <alignment horizontal="right" vertical="top"/>
      <protection/>
    </xf>
    <xf numFmtId="166" fontId="4" fillId="51" borderId="10" xfId="59" applyNumberFormat="1" applyFont="1" applyFill="1" applyBorder="1" applyAlignment="1">
      <alignment horizontal="left" vertical="top"/>
      <protection/>
    </xf>
    <xf numFmtId="4" fontId="1" fillId="51" borderId="10" xfId="59" applyNumberFormat="1" applyFont="1" applyFill="1" applyBorder="1" applyAlignment="1">
      <alignment horizontal="right" vertical="top"/>
      <protection/>
    </xf>
    <xf numFmtId="4" fontId="4" fillId="43" borderId="10" xfId="59" applyNumberFormat="1" applyFont="1" applyFill="1" applyBorder="1" applyAlignment="1">
      <alignment horizontal="right" vertical="top"/>
      <protection/>
    </xf>
    <xf numFmtId="0" fontId="1" fillId="33" borderId="10" xfId="0" applyFont="1" applyFill="1" applyBorder="1" applyAlignment="1">
      <alignment horizontal="left" vertical="top" wrapText="1"/>
    </xf>
    <xf numFmtId="0" fontId="1" fillId="49" borderId="10" xfId="0" applyFont="1" applyFill="1" applyBorder="1" applyAlignment="1">
      <alignment horizontal="left" vertical="top" wrapText="1"/>
    </xf>
    <xf numFmtId="0" fontId="6" fillId="49" borderId="10" xfId="0" applyFont="1" applyFill="1" applyBorder="1" applyAlignment="1">
      <alignment horizontal="left" vertical="top" wrapText="1"/>
    </xf>
    <xf numFmtId="169" fontId="3" fillId="46" borderId="10" xfId="59" applyNumberFormat="1" applyFont="1" applyFill="1" applyBorder="1" applyAlignment="1">
      <alignment horizontal="left" vertical="top" wrapText="1"/>
      <protection/>
    </xf>
    <xf numFmtId="0" fontId="6" fillId="46" borderId="10" xfId="0" applyFont="1" applyFill="1" applyBorder="1" applyAlignment="1">
      <alignment horizontal="left" vertical="top" wrapText="1"/>
    </xf>
    <xf numFmtId="4" fontId="1" fillId="0" borderId="10" xfId="59" applyNumberFormat="1" applyFont="1" applyBorder="1" applyAlignment="1">
      <alignment horizontal="right" vertical="top" wrapText="1"/>
      <protection/>
    </xf>
    <xf numFmtId="49" fontId="2" fillId="43" borderId="10" xfId="0" applyNumberFormat="1" applyFont="1" applyFill="1" applyBorder="1" applyAlignment="1">
      <alignment horizontal="left" vertical="top"/>
    </xf>
    <xf numFmtId="0" fontId="47" fillId="13" borderId="10" xfId="0" applyFont="1" applyFill="1" applyBorder="1" applyAlignment="1">
      <alignment vertical="top"/>
    </xf>
    <xf numFmtId="0" fontId="2" fillId="43" borderId="10" xfId="59" applyFont="1" applyFill="1" applyBorder="1" applyAlignment="1">
      <alignment horizontal="left" vertical="top"/>
      <protection/>
    </xf>
    <xf numFmtId="169" fontId="4" fillId="43" borderId="10" xfId="59" applyNumberFormat="1" applyFont="1" applyFill="1" applyBorder="1" applyAlignment="1">
      <alignment horizontal="left" vertical="top"/>
      <protection/>
    </xf>
    <xf numFmtId="0" fontId="2" fillId="36" borderId="10" xfId="59" applyFont="1" applyFill="1" applyBorder="1" applyAlignment="1">
      <alignment horizontal="left" vertical="top"/>
      <protection/>
    </xf>
    <xf numFmtId="0" fontId="1" fillId="36" borderId="10" xfId="59" applyFont="1" applyFill="1" applyBorder="1" applyAlignment="1">
      <alignment horizontal="left" vertical="top"/>
      <protection/>
    </xf>
    <xf numFmtId="0" fontId="4" fillId="36" borderId="10" xfId="59" applyFont="1" applyFill="1" applyBorder="1" applyAlignment="1">
      <alignment horizontal="left" vertical="top" wrapText="1"/>
      <protection/>
    </xf>
    <xf numFmtId="4" fontId="4" fillId="36" borderId="10" xfId="59" applyNumberFormat="1" applyFont="1" applyFill="1" applyBorder="1" applyAlignment="1">
      <alignment horizontal="right" vertical="top"/>
      <protection/>
    </xf>
    <xf numFmtId="166" fontId="4" fillId="36" borderId="10" xfId="59" applyNumberFormat="1" applyFont="1" applyFill="1" applyBorder="1" applyAlignment="1">
      <alignment horizontal="left" vertical="top"/>
      <protection/>
    </xf>
    <xf numFmtId="0" fontId="48" fillId="36" borderId="10" xfId="59" applyFont="1" applyFill="1" applyBorder="1" applyAlignment="1">
      <alignment horizontal="left" vertical="top"/>
      <protection/>
    </xf>
    <xf numFmtId="0" fontId="3" fillId="0" borderId="10" xfId="59" applyFont="1" applyBorder="1" applyAlignment="1">
      <alignment vertical="top"/>
      <protection/>
    </xf>
    <xf numFmtId="0" fontId="3" fillId="0" borderId="10" xfId="59" applyFont="1" applyBorder="1" applyAlignment="1">
      <alignment horizontal="center" vertical="top" wrapText="1"/>
      <protection/>
    </xf>
    <xf numFmtId="0" fontId="6" fillId="46" borderId="10" xfId="0" applyFont="1" applyFill="1" applyBorder="1" applyAlignment="1">
      <alignment vertical="top" wrapText="1"/>
    </xf>
    <xf numFmtId="0" fontId="49" fillId="13" borderId="10" xfId="0" applyFont="1" applyFill="1" applyBorder="1" applyAlignment="1">
      <alignment vertical="top"/>
    </xf>
    <xf numFmtId="0" fontId="1" fillId="33" borderId="10" xfId="0" applyNumberFormat="1" applyFont="1" applyFill="1" applyBorder="1" applyAlignment="1">
      <alignment horizontal="left" vertical="top"/>
    </xf>
    <xf numFmtId="0" fontId="6" fillId="45" borderId="10" xfId="59" applyNumberFormat="1" applyFont="1" applyFill="1" applyBorder="1" applyAlignment="1">
      <alignment horizontal="left" vertical="top"/>
      <protection/>
    </xf>
    <xf numFmtId="0" fontId="6" fillId="45" borderId="10" xfId="59" applyNumberFormat="1" applyFont="1" applyFill="1" applyBorder="1" applyAlignment="1">
      <alignment horizontal="left" vertical="top" wrapText="1"/>
      <protection/>
    </xf>
    <xf numFmtId="4" fontId="3" fillId="0" borderId="10" xfId="59" applyNumberFormat="1" applyFont="1" applyBorder="1" applyAlignment="1">
      <alignment horizontal="right" vertical="top"/>
      <protection/>
    </xf>
    <xf numFmtId="4" fontId="1" fillId="0" borderId="10" xfId="0" applyNumberFormat="1" applyFont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/>
    </xf>
    <xf numFmtId="4" fontId="6" fillId="46" borderId="10" xfId="0" applyNumberFormat="1" applyFont="1" applyFill="1" applyBorder="1" applyAlignment="1">
      <alignment horizontal="right" vertical="top" wrapText="1"/>
    </xf>
    <xf numFmtId="4" fontId="1" fillId="49" borderId="10" xfId="0" applyNumberFormat="1" applyFont="1" applyFill="1" applyBorder="1" applyAlignment="1">
      <alignment horizontal="right" vertical="top" wrapText="1"/>
    </xf>
    <xf numFmtId="4" fontId="1" fillId="36" borderId="10" xfId="59" applyNumberFormat="1" applyFont="1" applyFill="1" applyBorder="1" applyAlignment="1">
      <alignment horizontal="right" vertical="top"/>
      <protection/>
    </xf>
    <xf numFmtId="4" fontId="1" fillId="0" borderId="0" xfId="59" applyNumberFormat="1" applyFont="1" applyAlignment="1">
      <alignment horizontal="right" vertical="top"/>
      <protection/>
    </xf>
    <xf numFmtId="4" fontId="1" fillId="36" borderId="10" xfId="0" applyNumberFormat="1" applyFont="1" applyFill="1" applyBorder="1" applyAlignment="1">
      <alignment horizontal="right" vertical="top"/>
    </xf>
    <xf numFmtId="0" fontId="1" fillId="51" borderId="10" xfId="0" applyFont="1" applyFill="1" applyBorder="1" applyAlignment="1">
      <alignment horizontal="left" vertical="top"/>
    </xf>
    <xf numFmtId="0" fontId="50" fillId="13" borderId="10" xfId="0" applyFont="1" applyFill="1" applyBorder="1" applyAlignment="1">
      <alignment horizontal="left" vertical="top"/>
    </xf>
    <xf numFmtId="0" fontId="50" fillId="13" borderId="10" xfId="0" applyFont="1" applyFill="1" applyBorder="1" applyAlignment="1">
      <alignment vertical="top" wrapText="1"/>
    </xf>
    <xf numFmtId="0" fontId="51" fillId="0" borderId="10" xfId="59" applyFont="1" applyFill="1" applyBorder="1" applyAlignment="1">
      <alignment horizontal="left" vertical="top" wrapText="1"/>
      <protection/>
    </xf>
    <xf numFmtId="0" fontId="52" fillId="0" borderId="10" xfId="59" applyFont="1" applyBorder="1" applyAlignment="1">
      <alignment horizontal="left" vertical="top" wrapText="1"/>
      <protection/>
    </xf>
    <xf numFmtId="0" fontId="1" fillId="0" borderId="10" xfId="0" applyFont="1" applyBorder="1" applyAlignment="1">
      <alignment vertical="top" wrapText="1"/>
    </xf>
    <xf numFmtId="0" fontId="1" fillId="45" borderId="10" xfId="59" applyFont="1" applyFill="1" applyBorder="1" applyAlignment="1">
      <alignment vertical="top"/>
      <protection/>
    </xf>
    <xf numFmtId="0" fontId="6" fillId="45" borderId="10" xfId="59" applyFont="1" applyFill="1" applyBorder="1" applyAlignment="1">
      <alignment vertical="top" wrapText="1"/>
      <protection/>
    </xf>
    <xf numFmtId="9" fontId="1" fillId="0" borderId="10" xfId="52" applyFont="1" applyBorder="1" applyAlignment="1">
      <alignment vertical="top" wrapText="1"/>
    </xf>
    <xf numFmtId="9" fontId="1" fillId="48" borderId="10" xfId="52" applyFont="1" applyFill="1" applyBorder="1" applyAlignment="1">
      <alignment vertical="top"/>
    </xf>
    <xf numFmtId="9" fontId="1" fillId="41" borderId="10" xfId="52" applyFont="1" applyFill="1" applyBorder="1" applyAlignment="1">
      <alignment vertical="top"/>
    </xf>
    <xf numFmtId="9" fontId="1" fillId="0" borderId="10" xfId="52" applyFont="1" applyBorder="1" applyAlignment="1">
      <alignment vertical="top"/>
    </xf>
    <xf numFmtId="9" fontId="1" fillId="37" borderId="10" xfId="52" applyFont="1" applyFill="1" applyBorder="1" applyAlignment="1">
      <alignment vertical="top"/>
    </xf>
    <xf numFmtId="9" fontId="1" fillId="13" borderId="10" xfId="52" applyFont="1" applyFill="1" applyBorder="1" applyAlignment="1">
      <alignment vertical="top"/>
    </xf>
    <xf numFmtId="9" fontId="1" fillId="49" borderId="10" xfId="52" applyFont="1" applyFill="1" applyBorder="1" applyAlignment="1">
      <alignment vertical="top"/>
    </xf>
    <xf numFmtId="9" fontId="1" fillId="43" borderId="10" xfId="52" applyFont="1" applyFill="1" applyBorder="1" applyAlignment="1">
      <alignment vertical="top"/>
    </xf>
    <xf numFmtId="9" fontId="1" fillId="49" borderId="10" xfId="52" applyFont="1" applyFill="1" applyBorder="1" applyAlignment="1">
      <alignment vertical="top" shrinkToFit="1"/>
    </xf>
    <xf numFmtId="9" fontId="1" fillId="0" borderId="10" xfId="52" applyFont="1" applyFill="1" applyBorder="1" applyAlignment="1">
      <alignment vertical="top"/>
    </xf>
    <xf numFmtId="9" fontId="1" fillId="0" borderId="0" xfId="52" applyFont="1" applyAlignment="1">
      <alignment vertical="top"/>
    </xf>
    <xf numFmtId="0" fontId="50" fillId="0" borderId="0" xfId="0" applyFont="1" applyAlignment="1">
      <alignment vertical="top" wrapText="1"/>
    </xf>
    <xf numFmtId="9" fontId="1" fillId="41" borderId="0" xfId="52" applyFont="1" applyFill="1" applyBorder="1" applyAlignment="1">
      <alignment vertical="top"/>
    </xf>
    <xf numFmtId="10" fontId="1" fillId="48" borderId="10" xfId="52" applyNumberFormat="1" applyFont="1" applyFill="1" applyBorder="1" applyAlignment="1">
      <alignment vertical="top"/>
    </xf>
    <xf numFmtId="10" fontId="1" fillId="47" borderId="10" xfId="52" applyNumberFormat="1" applyFont="1" applyFill="1" applyBorder="1" applyAlignment="1">
      <alignment vertical="top"/>
    </xf>
    <xf numFmtId="10" fontId="1" fillId="44" borderId="10" xfId="52" applyNumberFormat="1" applyFont="1" applyFill="1" applyBorder="1" applyAlignment="1">
      <alignment vertical="top"/>
    </xf>
    <xf numFmtId="2" fontId="4" fillId="49" borderId="10" xfId="59" applyNumberFormat="1" applyFont="1" applyFill="1" applyBorder="1" applyAlignment="1">
      <alignment horizontal="right" vertical="top"/>
      <protection/>
    </xf>
    <xf numFmtId="10" fontId="1" fillId="13" borderId="10" xfId="52" applyNumberFormat="1" applyFont="1" applyFill="1" applyBorder="1" applyAlignment="1">
      <alignment vertical="top"/>
    </xf>
    <xf numFmtId="10" fontId="1" fillId="45" borderId="10" xfId="52" applyNumberFormat="1" applyFont="1" applyFill="1" applyBorder="1" applyAlignment="1">
      <alignment vertical="top"/>
    </xf>
    <xf numFmtId="10" fontId="1" fillId="49" borderId="10" xfId="52" applyNumberFormat="1" applyFont="1" applyFill="1" applyBorder="1" applyAlignment="1">
      <alignment vertical="top"/>
    </xf>
    <xf numFmtId="10" fontId="1" fillId="45" borderId="10" xfId="52" applyNumberFormat="1" applyFont="1" applyFill="1" applyBorder="1" applyAlignment="1">
      <alignment vertical="top" wrapText="1"/>
    </xf>
    <xf numFmtId="10" fontId="1" fillId="13" borderId="10" xfId="52" applyNumberFormat="1" applyFont="1" applyFill="1" applyBorder="1" applyAlignment="1">
      <alignment vertical="top" wrapText="1"/>
    </xf>
    <xf numFmtId="10" fontId="1" fillId="45" borderId="10" xfId="52" applyNumberFormat="1" applyFont="1" applyFill="1" applyBorder="1" applyAlignment="1">
      <alignment horizontal="right" vertical="top"/>
    </xf>
    <xf numFmtId="10" fontId="1" fillId="46" borderId="10" xfId="52" applyNumberFormat="1" applyFont="1" applyFill="1" applyBorder="1" applyAlignment="1">
      <alignment vertical="top"/>
    </xf>
    <xf numFmtId="10" fontId="6" fillId="0" borderId="10" xfId="52" applyNumberFormat="1" applyFont="1" applyBorder="1" applyAlignment="1">
      <alignment vertical="top"/>
    </xf>
    <xf numFmtId="169" fontId="4" fillId="43" borderId="11" xfId="59" applyNumberFormat="1" applyFont="1" applyFill="1" applyBorder="1" applyAlignment="1">
      <alignment horizontal="left" vertical="top"/>
      <protection/>
    </xf>
    <xf numFmtId="169" fontId="4" fillId="43" borderId="12" xfId="59" applyNumberFormat="1" applyFont="1" applyFill="1" applyBorder="1" applyAlignment="1">
      <alignment horizontal="left" vertical="top"/>
      <protection/>
    </xf>
    <xf numFmtId="169" fontId="4" fillId="43" borderId="13" xfId="59" applyNumberFormat="1" applyFont="1" applyFill="1" applyBorder="1" applyAlignment="1">
      <alignment horizontal="left" vertical="top"/>
      <protection/>
    </xf>
    <xf numFmtId="169" fontId="52" fillId="43" borderId="11" xfId="59" applyNumberFormat="1" applyFont="1" applyFill="1" applyBorder="1" applyAlignment="1">
      <alignment horizontal="left" vertical="top"/>
      <protection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169" fontId="4" fillId="43" borderId="11" xfId="59" applyNumberFormat="1" applyFont="1" applyFill="1" applyBorder="1" applyAlignment="1">
      <alignment horizontal="left" vertical="top" wrapText="1"/>
      <protection/>
    </xf>
    <xf numFmtId="169" fontId="4" fillId="43" borderId="12" xfId="59" applyNumberFormat="1" applyFont="1" applyFill="1" applyBorder="1" applyAlignment="1">
      <alignment horizontal="left" vertical="top" wrapText="1"/>
      <protection/>
    </xf>
    <xf numFmtId="169" fontId="4" fillId="43" borderId="13" xfId="59" applyNumberFormat="1" applyFont="1" applyFill="1" applyBorder="1" applyAlignment="1">
      <alignment horizontal="left" vertical="top" wrapText="1"/>
      <protection/>
    </xf>
    <xf numFmtId="169" fontId="3" fillId="43" borderId="11" xfId="59" applyNumberFormat="1" applyFont="1" applyFill="1" applyBorder="1" applyAlignment="1">
      <alignment horizontal="left" vertical="top" wrapText="1"/>
      <protection/>
    </xf>
    <xf numFmtId="0" fontId="2" fillId="0" borderId="11" xfId="59" applyFont="1" applyBorder="1" applyAlignment="1">
      <alignment horizontal="left" vertical="top"/>
      <protection/>
    </xf>
    <xf numFmtId="0" fontId="2" fillId="0" borderId="12" xfId="59" applyFont="1" applyBorder="1" applyAlignment="1">
      <alignment horizontal="left" vertical="top"/>
      <protection/>
    </xf>
    <xf numFmtId="9" fontId="1" fillId="42" borderId="11" xfId="52" applyFont="1" applyFill="1" applyBorder="1" applyAlignment="1">
      <alignment vertical="top"/>
    </xf>
    <xf numFmtId="0" fontId="0" fillId="0" borderId="13" xfId="0" applyBorder="1" applyAlignment="1">
      <alignment vertical="top"/>
    </xf>
    <xf numFmtId="9" fontId="1" fillId="36" borderId="11" xfId="52" applyFont="1" applyFill="1" applyBorder="1" applyAlignment="1">
      <alignment vertical="top"/>
    </xf>
    <xf numFmtId="9" fontId="1" fillId="36" borderId="12" xfId="52" applyFont="1" applyFill="1" applyBorder="1" applyAlignment="1">
      <alignment vertical="top"/>
    </xf>
    <xf numFmtId="9" fontId="1" fillId="36" borderId="13" xfId="52" applyFont="1" applyFill="1" applyBorder="1" applyAlignment="1">
      <alignment vertical="top"/>
    </xf>
    <xf numFmtId="9" fontId="1" fillId="43" borderId="11" xfId="52" applyFont="1" applyFill="1" applyBorder="1" applyAlignment="1">
      <alignment vertical="top"/>
    </xf>
    <xf numFmtId="0" fontId="0" fillId="0" borderId="12" xfId="0" applyBorder="1" applyAlignment="1">
      <alignment vertical="top"/>
    </xf>
    <xf numFmtId="9" fontId="1" fillId="0" borderId="11" xfId="52" applyFont="1" applyBorder="1" applyAlignment="1">
      <alignment vertical="top"/>
    </xf>
    <xf numFmtId="9" fontId="1" fillId="41" borderId="11" xfId="52" applyFont="1" applyFill="1" applyBorder="1" applyAlignment="1">
      <alignment vertical="top"/>
    </xf>
    <xf numFmtId="0" fontId="1" fillId="0" borderId="10" xfId="59" applyFont="1" applyBorder="1" applyAlignment="1">
      <alignment vertical="top"/>
      <protection/>
    </xf>
    <xf numFmtId="9" fontId="1" fillId="42" borderId="10" xfId="52" applyFont="1" applyFill="1" applyBorder="1" applyAlignment="1">
      <alignment vertical="top"/>
    </xf>
    <xf numFmtId="9" fontId="1" fillId="0" borderId="10" xfId="52" applyFont="1" applyBorder="1" applyAlignment="1">
      <alignment vertical="top"/>
    </xf>
    <xf numFmtId="9" fontId="1" fillId="41" borderId="10" xfId="52" applyFont="1" applyFill="1" applyBorder="1" applyAlignment="1">
      <alignment vertical="top"/>
    </xf>
    <xf numFmtId="169" fontId="4" fillId="43" borderId="10" xfId="59" applyNumberFormat="1" applyFont="1" applyFill="1" applyBorder="1" applyAlignment="1">
      <alignment horizontal="left" vertical="top"/>
      <protection/>
    </xf>
    <xf numFmtId="9" fontId="1" fillId="43" borderId="10" xfId="52" applyFont="1" applyFill="1" applyBorder="1" applyAlignment="1">
      <alignment vertical="top"/>
    </xf>
    <xf numFmtId="0" fontId="2" fillId="0" borderId="10" xfId="59" applyFont="1" applyBorder="1" applyAlignment="1">
      <alignment horizontal="left" vertical="top"/>
      <protection/>
    </xf>
    <xf numFmtId="0" fontId="2" fillId="42" borderId="10" xfId="59" applyFont="1" applyFill="1" applyBorder="1" applyAlignment="1">
      <alignment horizontal="left" vertical="top"/>
      <protection/>
    </xf>
    <xf numFmtId="0" fontId="1" fillId="36" borderId="10" xfId="59" applyFont="1" applyFill="1" applyBorder="1" applyAlignment="1">
      <alignment horizontal="left" vertical="top" wrapText="1"/>
      <protection/>
    </xf>
    <xf numFmtId="0" fontId="1" fillId="0" borderId="10" xfId="0" applyFont="1" applyBorder="1" applyAlignment="1">
      <alignment horizontal="left" vertical="top" wrapText="1"/>
    </xf>
    <xf numFmtId="169" fontId="4" fillId="42" borderId="11" xfId="59" applyNumberFormat="1" applyFont="1" applyFill="1" applyBorder="1" applyAlignment="1">
      <alignment horizontal="left" vertical="top"/>
      <protection/>
    </xf>
    <xf numFmtId="165" fontId="2" fillId="42" borderId="10" xfId="59" applyNumberFormat="1" applyFont="1" applyFill="1" applyBorder="1" applyAlignment="1">
      <alignment horizontal="left" vertical="top"/>
      <protection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164" fontId="3" fillId="40" borderId="10" xfId="59" applyNumberFormat="1" applyFont="1" applyFill="1" applyBorder="1" applyAlignment="1">
      <alignment horizontal="left" vertical="top"/>
      <protection/>
    </xf>
    <xf numFmtId="0" fontId="1" fillId="36" borderId="10" xfId="0" applyFont="1" applyFill="1" applyBorder="1" applyAlignment="1">
      <alignment vertical="top"/>
    </xf>
    <xf numFmtId="0" fontId="2" fillId="43" borderId="10" xfId="59" applyFont="1" applyFill="1" applyBorder="1" applyAlignment="1">
      <alignment horizontal="left" vertical="top"/>
      <protection/>
    </xf>
    <xf numFmtId="0" fontId="1" fillId="36" borderId="10" xfId="59" applyFont="1" applyFill="1" applyBorder="1" applyAlignment="1">
      <alignment horizontal="left" vertical="top"/>
      <protection/>
    </xf>
    <xf numFmtId="10" fontId="0" fillId="0" borderId="10" xfId="52" applyNumberFormat="1" applyBorder="1" applyAlignment="1">
      <alignment vertical="top"/>
    </xf>
    <xf numFmtId="0" fontId="1" fillId="36" borderId="10" xfId="0" applyFont="1" applyFill="1" applyBorder="1" applyAlignment="1">
      <alignment horizontal="left" vertical="top"/>
    </xf>
    <xf numFmtId="2" fontId="1" fillId="36" borderId="10" xfId="59" applyNumberFormat="1" applyFont="1" applyFill="1" applyBorder="1" applyAlignment="1">
      <alignment horizontal="left" vertical="top"/>
      <protection/>
    </xf>
    <xf numFmtId="2" fontId="1" fillId="0" borderId="10" xfId="0" applyNumberFormat="1" applyFont="1" applyBorder="1" applyAlignment="1">
      <alignment horizontal="left" vertical="top"/>
    </xf>
    <xf numFmtId="10" fontId="1" fillId="33" borderId="10" xfId="52" applyNumberFormat="1" applyFont="1" applyFill="1" applyBorder="1" applyAlignment="1">
      <alignment vertical="top" shrinkToFit="1"/>
    </xf>
    <xf numFmtId="0" fontId="6" fillId="35" borderId="10" xfId="0" applyFont="1" applyFill="1" applyBorder="1" applyAlignment="1">
      <alignment horizontal="left" vertical="top"/>
    </xf>
    <xf numFmtId="0" fontId="2" fillId="0" borderId="10" xfId="59" applyFont="1" applyBorder="1" applyAlignment="1">
      <alignment vertical="top"/>
      <protection/>
    </xf>
    <xf numFmtId="0" fontId="2" fillId="41" borderId="10" xfId="59" applyFont="1" applyFill="1" applyBorder="1" applyAlignment="1">
      <alignment horizontal="left" vertical="top"/>
      <protection/>
    </xf>
    <xf numFmtId="0" fontId="2" fillId="36" borderId="10" xfId="59" applyFont="1" applyFill="1" applyBorder="1" applyAlignment="1">
      <alignment horizontal="left" vertical="top"/>
      <protection/>
    </xf>
    <xf numFmtId="168" fontId="3" fillId="40" borderId="10" xfId="59" applyNumberFormat="1" applyFont="1" applyFill="1" applyBorder="1" applyAlignment="1">
      <alignment horizontal="left" vertical="top"/>
      <protection/>
    </xf>
    <xf numFmtId="168" fontId="3" fillId="33" borderId="10" xfId="59" applyNumberFormat="1" applyFont="1" applyFill="1" applyBorder="1" applyAlignment="1">
      <alignment horizontal="left" vertical="top"/>
      <protection/>
    </xf>
    <xf numFmtId="4" fontId="2" fillId="0" borderId="10" xfId="59" applyNumberFormat="1" applyFont="1" applyBorder="1" applyAlignment="1">
      <alignment horizontal="left" vertical="top"/>
      <protection/>
    </xf>
    <xf numFmtId="0" fontId="1" fillId="36" borderId="10" xfId="0" applyFont="1" applyFill="1" applyBorder="1" applyAlignment="1">
      <alignment horizontal="left" vertical="top"/>
    </xf>
    <xf numFmtId="2" fontId="1" fillId="0" borderId="10" xfId="59" applyNumberFormat="1" applyFont="1" applyBorder="1" applyAlignment="1">
      <alignment vertical="top"/>
      <protection/>
    </xf>
    <xf numFmtId="2" fontId="1" fillId="0" borderId="10" xfId="0" applyNumberFormat="1" applyFont="1" applyBorder="1" applyAlignment="1">
      <alignment vertical="top"/>
    </xf>
    <xf numFmtId="9" fontId="1" fillId="36" borderId="10" xfId="52" applyFont="1" applyFill="1" applyBorder="1" applyAlignment="1">
      <alignment vertical="top"/>
    </xf>
    <xf numFmtId="0" fontId="1" fillId="33" borderId="10" xfId="0" applyFont="1" applyFill="1" applyBorder="1" applyAlignment="1">
      <alignment horizontal="left" vertical="top"/>
    </xf>
    <xf numFmtId="9" fontId="1" fillId="0" borderId="12" xfId="52" applyFont="1" applyBorder="1" applyAlignment="1">
      <alignment vertical="top"/>
    </xf>
    <xf numFmtId="9" fontId="1" fillId="0" borderId="13" xfId="52" applyFont="1" applyBorder="1" applyAlignment="1">
      <alignment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E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Techniczny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C8C3"/>
      </a:hlink>
      <a:folHlink>
        <a:srgbClr val="A116E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0"/>
  <sheetViews>
    <sheetView tabSelected="1" zoomScalePageLayoutView="0" workbookViewId="0" topLeftCell="A82">
      <selection activeCell="G93" sqref="G93"/>
    </sheetView>
  </sheetViews>
  <sheetFormatPr defaultColWidth="9.140625" defaultRowHeight="12.75"/>
  <cols>
    <col min="1" max="1" width="4.57421875" style="42" customWidth="1"/>
    <col min="2" max="2" width="6.8515625" style="53" customWidth="1"/>
    <col min="3" max="3" width="6.57421875" style="42" customWidth="1"/>
    <col min="4" max="4" width="53.140625" style="54" customWidth="1"/>
    <col min="5" max="5" width="10.8515625" style="171" customWidth="1"/>
    <col min="6" max="6" width="11.140625" style="171" customWidth="1"/>
    <col min="7" max="7" width="8.57421875" style="191" customWidth="1"/>
    <col min="8" max="8" width="10.00390625" style="1" customWidth="1"/>
    <col min="9" max="9" width="9.57421875" style="1" customWidth="1"/>
  </cols>
  <sheetData>
    <row r="1" spans="1:8" ht="19.5" customHeight="1">
      <c r="A1" s="251" t="s">
        <v>105</v>
      </c>
      <c r="B1" s="240"/>
      <c r="C1" s="240"/>
      <c r="D1" s="240"/>
      <c r="E1" s="240"/>
      <c r="F1" s="240"/>
      <c r="G1" s="240"/>
      <c r="H1" s="2"/>
    </row>
    <row r="2" spans="1:8" ht="27" customHeight="1">
      <c r="A2" s="158" t="s">
        <v>0</v>
      </c>
      <c r="B2" s="158" t="s">
        <v>1</v>
      </c>
      <c r="C2" s="158" t="s">
        <v>2</v>
      </c>
      <c r="D2" s="159" t="s">
        <v>3</v>
      </c>
      <c r="E2" s="165" t="s">
        <v>4</v>
      </c>
      <c r="F2" s="165" t="s">
        <v>5</v>
      </c>
      <c r="G2" s="181" t="s">
        <v>6</v>
      </c>
      <c r="H2" s="66"/>
    </row>
    <row r="3" spans="1:32" s="13" customFormat="1" ht="13.5" customHeight="1">
      <c r="A3" s="69">
        <v>10</v>
      </c>
      <c r="B3" s="70"/>
      <c r="C3" s="71"/>
      <c r="D3" s="72" t="s">
        <v>7</v>
      </c>
      <c r="E3" s="73">
        <f>E4+E8</f>
        <v>4255708.7</v>
      </c>
      <c r="F3" s="73">
        <f>F4+F8</f>
        <v>4255708.7</v>
      </c>
      <c r="G3" s="196">
        <f>F3/E3</f>
        <v>1</v>
      </c>
      <c r="H3" s="81"/>
      <c r="I3" s="82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</row>
    <row r="4" spans="1:32" s="7" customFormat="1" ht="13.5" customHeight="1">
      <c r="A4" s="241"/>
      <c r="B4" s="95">
        <v>1010</v>
      </c>
      <c r="C4" s="96"/>
      <c r="D4" s="97" t="s">
        <v>100</v>
      </c>
      <c r="E4" s="98">
        <f>E5+E6+E7</f>
        <v>3592837.34</v>
      </c>
      <c r="F4" s="98">
        <f>F5+F6+F7</f>
        <v>3592837.34</v>
      </c>
      <c r="G4" s="194">
        <v>1</v>
      </c>
      <c r="H4" s="3"/>
      <c r="I4" s="4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s="7" customFormat="1" ht="13.5" customHeight="1">
      <c r="A5" s="241"/>
      <c r="B5" s="238"/>
      <c r="C5" s="14">
        <v>940</v>
      </c>
      <c r="D5" s="56" t="s">
        <v>111</v>
      </c>
      <c r="E5" s="57">
        <v>324081</v>
      </c>
      <c r="F5" s="57">
        <v>324081</v>
      </c>
      <c r="G5" s="230"/>
      <c r="H5" s="3"/>
      <c r="I5" s="4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s="7" customFormat="1" ht="13.5" customHeight="1">
      <c r="A6" s="241"/>
      <c r="B6" s="239"/>
      <c r="C6" s="14">
        <v>970</v>
      </c>
      <c r="D6" s="15" t="s">
        <v>8</v>
      </c>
      <c r="E6" s="27">
        <v>700891</v>
      </c>
      <c r="F6" s="27">
        <v>700891</v>
      </c>
      <c r="G6" s="229"/>
      <c r="H6" s="3"/>
      <c r="I6" s="4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7" ht="52.5" customHeight="1">
      <c r="A7" s="240"/>
      <c r="B7" s="239"/>
      <c r="C7" s="16">
        <v>6257</v>
      </c>
      <c r="D7" s="17" t="s">
        <v>108</v>
      </c>
      <c r="E7" s="27">
        <v>2567865.34</v>
      </c>
      <c r="F7" s="27">
        <v>2567865.34</v>
      </c>
      <c r="G7" s="229"/>
    </row>
    <row r="8" spans="1:32" s="6" customFormat="1" ht="15" customHeight="1">
      <c r="A8" s="240"/>
      <c r="B8" s="95">
        <v>1095</v>
      </c>
      <c r="C8" s="99"/>
      <c r="D8" s="100" t="s">
        <v>9</v>
      </c>
      <c r="E8" s="101">
        <f>E9</f>
        <v>662871.36</v>
      </c>
      <c r="F8" s="101">
        <f>F9</f>
        <v>662871.36</v>
      </c>
      <c r="G8" s="195">
        <v>1</v>
      </c>
      <c r="H8" s="3"/>
      <c r="I8" s="4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s="6" customFormat="1" ht="38.25" customHeight="1">
      <c r="A9" s="240"/>
      <c r="B9" s="58"/>
      <c r="C9" s="18">
        <v>2010</v>
      </c>
      <c r="D9" s="19" t="s">
        <v>101</v>
      </c>
      <c r="E9" s="20">
        <v>662871.36</v>
      </c>
      <c r="F9" s="20">
        <v>662871.36</v>
      </c>
      <c r="G9" s="185"/>
      <c r="H9" s="3"/>
      <c r="I9" s="4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8" ht="15" customHeight="1">
      <c r="A10" s="69">
        <v>20</v>
      </c>
      <c r="B10" s="74"/>
      <c r="C10" s="74"/>
      <c r="D10" s="75" t="s">
        <v>10</v>
      </c>
      <c r="E10" s="76">
        <f>E11</f>
        <v>2200</v>
      </c>
      <c r="F10" s="76">
        <f>F11</f>
        <v>2163.86</v>
      </c>
      <c r="G10" s="196">
        <v>0.9835</v>
      </c>
      <c r="H10" s="2"/>
    </row>
    <row r="11" spans="1:9" ht="15" customHeight="1">
      <c r="A11" s="233"/>
      <c r="B11" s="102">
        <v>2001</v>
      </c>
      <c r="C11" s="103"/>
      <c r="D11" s="104" t="s">
        <v>11</v>
      </c>
      <c r="E11" s="105">
        <f>E12</f>
        <v>2200</v>
      </c>
      <c r="F11" s="101">
        <f>F12</f>
        <v>2163.86</v>
      </c>
      <c r="G11" s="195">
        <v>0.9835</v>
      </c>
      <c r="I11"/>
    </row>
    <row r="12" spans="1:8" ht="50.25" customHeight="1">
      <c r="A12" s="233"/>
      <c r="B12" s="21"/>
      <c r="C12" s="25">
        <v>750</v>
      </c>
      <c r="D12" s="22" t="s">
        <v>59</v>
      </c>
      <c r="E12" s="23">
        <v>2200</v>
      </c>
      <c r="F12" s="23">
        <v>2163.86</v>
      </c>
      <c r="G12" s="184"/>
      <c r="H12" s="2"/>
    </row>
    <row r="13" spans="1:7" s="2" customFormat="1" ht="19.5" customHeight="1">
      <c r="A13" s="77">
        <v>600</v>
      </c>
      <c r="B13" s="77"/>
      <c r="C13" s="78"/>
      <c r="D13" s="79" t="s">
        <v>43</v>
      </c>
      <c r="E13" s="80">
        <f>E14+E17</f>
        <v>833362</v>
      </c>
      <c r="F13" s="80">
        <f>F14+F17</f>
        <v>205262.98</v>
      </c>
      <c r="G13" s="199">
        <f>F13/E13</f>
        <v>0.2463071030356556</v>
      </c>
    </row>
    <row r="14" spans="1:7" s="2" customFormat="1" ht="15" customHeight="1">
      <c r="A14" s="216"/>
      <c r="B14" s="106">
        <v>60016</v>
      </c>
      <c r="C14" s="107"/>
      <c r="D14" s="137" t="s">
        <v>44</v>
      </c>
      <c r="E14" s="105">
        <f>E15+E16</f>
        <v>628262</v>
      </c>
      <c r="F14" s="197">
        <f>F15+F16</f>
        <v>162.98</v>
      </c>
      <c r="G14" s="198">
        <v>0.0002</v>
      </c>
    </row>
    <row r="15" spans="1:7" s="2" customFormat="1" ht="15" customHeight="1">
      <c r="A15" s="217"/>
      <c r="B15" s="253"/>
      <c r="C15" s="14">
        <v>970</v>
      </c>
      <c r="D15" s="15" t="s">
        <v>8</v>
      </c>
      <c r="E15" s="26">
        <v>163</v>
      </c>
      <c r="F15" s="26">
        <v>162.98</v>
      </c>
      <c r="G15" s="229"/>
    </row>
    <row r="16" spans="1:7" ht="52.5" customHeight="1">
      <c r="A16" s="217"/>
      <c r="B16" s="239"/>
      <c r="C16" s="16">
        <v>6257</v>
      </c>
      <c r="D16" s="32" t="s">
        <v>106</v>
      </c>
      <c r="E16" s="27">
        <v>628099</v>
      </c>
      <c r="F16" s="27">
        <v>0</v>
      </c>
      <c r="G16" s="229"/>
    </row>
    <row r="17" spans="1:7" ht="21" customHeight="1">
      <c r="A17" s="210"/>
      <c r="B17" s="133">
        <v>60017</v>
      </c>
      <c r="C17" s="127"/>
      <c r="D17" s="135" t="s">
        <v>117</v>
      </c>
      <c r="E17" s="129">
        <f>E18</f>
        <v>205100</v>
      </c>
      <c r="F17" s="129">
        <f>F18</f>
        <v>205100</v>
      </c>
      <c r="G17" s="198">
        <f>F17/E17</f>
        <v>1</v>
      </c>
    </row>
    <row r="18" spans="1:7" ht="39.75" customHeight="1">
      <c r="A18" s="211"/>
      <c r="B18" s="16"/>
      <c r="C18" s="16">
        <v>6300</v>
      </c>
      <c r="D18" s="32" t="s">
        <v>118</v>
      </c>
      <c r="E18" s="27">
        <v>205100</v>
      </c>
      <c r="F18" s="27">
        <v>205100</v>
      </c>
      <c r="G18" s="184"/>
    </row>
    <row r="19" spans="1:9" s="9" customFormat="1" ht="20.25" customHeight="1">
      <c r="A19" s="84">
        <v>630</v>
      </c>
      <c r="B19" s="85"/>
      <c r="C19" s="85"/>
      <c r="D19" s="86" t="s">
        <v>97</v>
      </c>
      <c r="E19" s="87">
        <f>E20</f>
        <v>185070</v>
      </c>
      <c r="F19" s="87">
        <f>F20</f>
        <v>19613.86</v>
      </c>
      <c r="G19" s="199">
        <v>0.1059</v>
      </c>
      <c r="H19" s="8"/>
      <c r="I19" s="8"/>
    </row>
    <row r="20" spans="1:9" s="9" customFormat="1" ht="23.25" customHeight="1">
      <c r="A20" s="242"/>
      <c r="B20" s="108">
        <v>63003</v>
      </c>
      <c r="C20" s="108"/>
      <c r="D20" s="109" t="s">
        <v>112</v>
      </c>
      <c r="E20" s="110">
        <f>E21+E22</f>
        <v>185070</v>
      </c>
      <c r="F20" s="110">
        <f>F21</f>
        <v>19613.86</v>
      </c>
      <c r="G20" s="198">
        <v>0.1059</v>
      </c>
      <c r="H20" s="8"/>
      <c r="I20" s="8"/>
    </row>
    <row r="21" spans="1:9" s="9" customFormat="1" ht="16.5" customHeight="1">
      <c r="A21" s="242"/>
      <c r="B21" s="247"/>
      <c r="C21" s="25">
        <v>970</v>
      </c>
      <c r="D21" s="15" t="s">
        <v>8</v>
      </c>
      <c r="E21" s="172">
        <v>19614</v>
      </c>
      <c r="F21" s="172">
        <v>19613.86</v>
      </c>
      <c r="G21" s="260"/>
      <c r="H21" s="8"/>
      <c r="I21" s="8"/>
    </row>
    <row r="22" spans="1:9" s="9" customFormat="1" ht="54.75" customHeight="1">
      <c r="A22" s="242"/>
      <c r="B22" s="248"/>
      <c r="C22" s="59">
        <v>6257</v>
      </c>
      <c r="D22" s="32" t="s">
        <v>106</v>
      </c>
      <c r="E22" s="166">
        <v>165456</v>
      </c>
      <c r="F22" s="166">
        <v>0</v>
      </c>
      <c r="G22" s="229"/>
      <c r="H22" s="8"/>
      <c r="I22" s="8"/>
    </row>
    <row r="23" spans="1:7" ht="21.75" customHeight="1">
      <c r="A23" s="88">
        <v>700</v>
      </c>
      <c r="B23" s="74"/>
      <c r="C23" s="74"/>
      <c r="D23" s="75" t="s">
        <v>12</v>
      </c>
      <c r="E23" s="76">
        <f>E24</f>
        <v>536236</v>
      </c>
      <c r="F23" s="76">
        <f>F24</f>
        <v>198290.30000000002</v>
      </c>
      <c r="G23" s="196">
        <v>0.3697</v>
      </c>
    </row>
    <row r="24" spans="1:8" ht="19.5" customHeight="1">
      <c r="A24" s="233"/>
      <c r="B24" s="111">
        <v>70005</v>
      </c>
      <c r="C24" s="103"/>
      <c r="D24" s="104" t="s">
        <v>13</v>
      </c>
      <c r="E24" s="105">
        <f>E25+E26+E27+E28+E29</f>
        <v>536236</v>
      </c>
      <c r="F24" s="105">
        <f>F25+F26+F27+F28+F29+F30+F31</f>
        <v>198290.30000000002</v>
      </c>
      <c r="G24" s="200">
        <v>0.3697</v>
      </c>
      <c r="H24" s="2"/>
    </row>
    <row r="25" spans="1:7" ht="19.5" customHeight="1">
      <c r="A25" s="239"/>
      <c r="B25" s="239"/>
      <c r="C25" s="25">
        <v>550</v>
      </c>
      <c r="D25" s="22" t="s">
        <v>60</v>
      </c>
      <c r="E25" s="23">
        <v>2136</v>
      </c>
      <c r="F25" s="23">
        <v>2225.73</v>
      </c>
      <c r="G25" s="229"/>
    </row>
    <row r="26" spans="1:7" ht="24" customHeight="1">
      <c r="A26" s="239"/>
      <c r="B26" s="239"/>
      <c r="C26" s="25">
        <v>640</v>
      </c>
      <c r="D26" s="22" t="s">
        <v>79</v>
      </c>
      <c r="E26" s="23">
        <v>100</v>
      </c>
      <c r="F26" s="23">
        <v>23.2</v>
      </c>
      <c r="G26" s="229"/>
    </row>
    <row r="27" spans="1:7" ht="51" customHeight="1">
      <c r="A27" s="239"/>
      <c r="B27" s="239"/>
      <c r="C27" s="25">
        <v>750</v>
      </c>
      <c r="D27" s="22" t="s">
        <v>59</v>
      </c>
      <c r="E27" s="23">
        <v>130000</v>
      </c>
      <c r="F27" s="23">
        <v>144714.03</v>
      </c>
      <c r="G27" s="229"/>
    </row>
    <row r="28" spans="1:7" ht="30" customHeight="1">
      <c r="A28" s="239"/>
      <c r="B28" s="239"/>
      <c r="C28" s="25">
        <v>770</v>
      </c>
      <c r="D28" s="22" t="s">
        <v>45</v>
      </c>
      <c r="E28" s="23">
        <v>400000</v>
      </c>
      <c r="F28" s="23">
        <v>47918</v>
      </c>
      <c r="G28" s="229"/>
    </row>
    <row r="29" spans="1:7" ht="24.75" customHeight="1">
      <c r="A29" s="239"/>
      <c r="B29" s="239"/>
      <c r="C29" s="25">
        <v>920</v>
      </c>
      <c r="D29" s="22" t="s">
        <v>48</v>
      </c>
      <c r="E29" s="23">
        <v>4000</v>
      </c>
      <c r="F29" s="23">
        <v>2893.42</v>
      </c>
      <c r="G29" s="229"/>
    </row>
    <row r="30" spans="1:7" ht="24.75" customHeight="1">
      <c r="A30" s="239"/>
      <c r="B30" s="239"/>
      <c r="C30" s="25">
        <v>940</v>
      </c>
      <c r="D30" s="56" t="s">
        <v>111</v>
      </c>
      <c r="E30" s="27">
        <v>0</v>
      </c>
      <c r="F30" s="27">
        <v>45</v>
      </c>
      <c r="G30" s="229"/>
    </row>
    <row r="31" spans="1:7" ht="18" customHeight="1">
      <c r="A31" s="239"/>
      <c r="B31" s="239"/>
      <c r="C31" s="25">
        <v>970</v>
      </c>
      <c r="D31" s="15" t="s">
        <v>8</v>
      </c>
      <c r="E31" s="27">
        <v>0</v>
      </c>
      <c r="F31" s="27">
        <v>470.92</v>
      </c>
      <c r="G31" s="229"/>
    </row>
    <row r="32" spans="1:7" ht="20.25" customHeight="1">
      <c r="A32" s="88">
        <v>750</v>
      </c>
      <c r="B32" s="74"/>
      <c r="C32" s="74"/>
      <c r="D32" s="75" t="s">
        <v>15</v>
      </c>
      <c r="E32" s="76">
        <f>E33+E36+E41</f>
        <v>78741</v>
      </c>
      <c r="F32" s="76">
        <f>F33+F36+F41+F39</f>
        <v>118670.95</v>
      </c>
      <c r="G32" s="196">
        <f>F32/E32</f>
        <v>1.507104938977153</v>
      </c>
    </row>
    <row r="33" spans="1:7" ht="21" customHeight="1">
      <c r="A33" s="233"/>
      <c r="B33" s="111">
        <v>75011</v>
      </c>
      <c r="C33" s="103"/>
      <c r="D33" s="104" t="s">
        <v>16</v>
      </c>
      <c r="E33" s="105">
        <f>E34+E35</f>
        <v>77725</v>
      </c>
      <c r="F33" s="105">
        <f>F34+F35</f>
        <v>77729.64</v>
      </c>
      <c r="G33" s="200">
        <f>F33/E33</f>
        <v>1.0000596976519782</v>
      </c>
    </row>
    <row r="34" spans="1:7" ht="43.5" customHeight="1">
      <c r="A34" s="240"/>
      <c r="B34" s="233"/>
      <c r="C34" s="31">
        <v>2010</v>
      </c>
      <c r="D34" s="19" t="s">
        <v>58</v>
      </c>
      <c r="E34" s="23">
        <v>77725</v>
      </c>
      <c r="F34" s="23">
        <v>77724.99</v>
      </c>
      <c r="G34" s="229"/>
    </row>
    <row r="35" spans="1:8" ht="33.75" customHeight="1">
      <c r="A35" s="240"/>
      <c r="B35" s="239"/>
      <c r="C35" s="28">
        <v>2360</v>
      </c>
      <c r="D35" s="32" t="s">
        <v>51</v>
      </c>
      <c r="E35" s="29">
        <v>0</v>
      </c>
      <c r="F35" s="29">
        <v>4.65</v>
      </c>
      <c r="G35" s="229"/>
      <c r="H35" s="2"/>
    </row>
    <row r="36" spans="1:8" ht="22.5" customHeight="1">
      <c r="A36" s="240"/>
      <c r="B36" s="112">
        <v>75023</v>
      </c>
      <c r="C36" s="113"/>
      <c r="D36" s="109" t="s">
        <v>113</v>
      </c>
      <c r="E36" s="110">
        <f>E38</f>
        <v>1016</v>
      </c>
      <c r="F36" s="110">
        <f>F37+F38</f>
        <v>7156.22</v>
      </c>
      <c r="G36" s="194">
        <f>F36/E36</f>
        <v>7.043523622047244</v>
      </c>
      <c r="H36" s="2"/>
    </row>
    <row r="37" spans="1:8" ht="22.5" customHeight="1">
      <c r="A37" s="240"/>
      <c r="B37" s="246"/>
      <c r="C37" s="25">
        <v>920</v>
      </c>
      <c r="D37" s="22" t="s">
        <v>48</v>
      </c>
      <c r="E37" s="138">
        <v>0</v>
      </c>
      <c r="F37" s="138">
        <v>6140.84</v>
      </c>
      <c r="G37" s="226"/>
      <c r="H37" s="2"/>
    </row>
    <row r="38" spans="1:8" ht="17.25" customHeight="1">
      <c r="A38" s="240"/>
      <c r="B38" s="239"/>
      <c r="C38" s="25">
        <v>940</v>
      </c>
      <c r="D38" s="56" t="s">
        <v>111</v>
      </c>
      <c r="E38" s="29">
        <v>1016</v>
      </c>
      <c r="F38" s="29">
        <v>1015.38</v>
      </c>
      <c r="G38" s="219"/>
      <c r="H38" s="2"/>
    </row>
    <row r="39" spans="1:8" ht="17.25" customHeight="1">
      <c r="A39" s="240"/>
      <c r="B39" s="173">
        <v>75085</v>
      </c>
      <c r="C39" s="139"/>
      <c r="D39" s="174" t="s">
        <v>119</v>
      </c>
      <c r="E39" s="140">
        <f>E40</f>
        <v>0</v>
      </c>
      <c r="F39" s="140">
        <f>F40</f>
        <v>25.37</v>
      </c>
      <c r="G39" s="182"/>
      <c r="H39" s="2"/>
    </row>
    <row r="40" spans="1:8" ht="17.25" customHeight="1">
      <c r="A40" s="240"/>
      <c r="B40" s="33"/>
      <c r="C40" s="25">
        <v>920</v>
      </c>
      <c r="D40" s="22" t="s">
        <v>48</v>
      </c>
      <c r="E40" s="29">
        <v>0</v>
      </c>
      <c r="F40" s="29">
        <v>25.37</v>
      </c>
      <c r="G40" s="183"/>
      <c r="H40" s="2"/>
    </row>
    <row r="41" spans="1:8" ht="19.5" customHeight="1">
      <c r="A41" s="240"/>
      <c r="B41" s="112">
        <v>75095</v>
      </c>
      <c r="C41" s="108"/>
      <c r="D41" s="109" t="s">
        <v>9</v>
      </c>
      <c r="E41" s="110">
        <f>E42+E43</f>
        <v>0</v>
      </c>
      <c r="F41" s="110">
        <f>F42+F43</f>
        <v>33759.72</v>
      </c>
      <c r="G41" s="182"/>
      <c r="H41" s="193"/>
    </row>
    <row r="42" spans="1:8" ht="50.25" customHeight="1">
      <c r="A42" s="240"/>
      <c r="B42" s="246"/>
      <c r="C42" s="25">
        <v>2008</v>
      </c>
      <c r="D42" s="15" t="s">
        <v>80</v>
      </c>
      <c r="E42" s="27">
        <v>0</v>
      </c>
      <c r="F42" s="27">
        <v>28695.76</v>
      </c>
      <c r="G42" s="230"/>
      <c r="H42" s="2"/>
    </row>
    <row r="43" spans="1:8" ht="50.25" customHeight="1">
      <c r="A43" s="240"/>
      <c r="B43" s="246"/>
      <c r="C43" s="25">
        <v>2009</v>
      </c>
      <c r="D43" s="15" t="s">
        <v>81</v>
      </c>
      <c r="E43" s="27">
        <v>0</v>
      </c>
      <c r="F43" s="27">
        <v>5063.96</v>
      </c>
      <c r="G43" s="230"/>
      <c r="H43" s="2"/>
    </row>
    <row r="44" spans="1:9" s="5" customFormat="1" ht="39" customHeight="1">
      <c r="A44" s="88">
        <v>751</v>
      </c>
      <c r="B44" s="74"/>
      <c r="C44" s="74"/>
      <c r="D44" s="75" t="s">
        <v>17</v>
      </c>
      <c r="E44" s="76">
        <f>E45+E47</f>
        <v>77053</v>
      </c>
      <c r="F44" s="76">
        <f>F45+F47</f>
        <v>67284.44</v>
      </c>
      <c r="G44" s="196">
        <f>F44/E44</f>
        <v>0.8732228466120723</v>
      </c>
      <c r="H44" s="4"/>
      <c r="I44" s="4"/>
    </row>
    <row r="45" spans="1:9" s="5" customFormat="1" ht="25.5" customHeight="1">
      <c r="A45" s="233"/>
      <c r="B45" s="111">
        <v>75101</v>
      </c>
      <c r="C45" s="103"/>
      <c r="D45" s="104" t="s">
        <v>18</v>
      </c>
      <c r="E45" s="105">
        <f>E46</f>
        <v>1872</v>
      </c>
      <c r="F45" s="105">
        <f>F46</f>
        <v>1872</v>
      </c>
      <c r="G45" s="200">
        <f>F45/E45</f>
        <v>1</v>
      </c>
      <c r="H45" s="4"/>
      <c r="I45" s="4"/>
    </row>
    <row r="46" spans="1:9" s="5" customFormat="1" ht="48" customHeight="1">
      <c r="A46" s="233"/>
      <c r="B46" s="151"/>
      <c r="C46" s="31">
        <v>2010</v>
      </c>
      <c r="D46" s="19" t="s">
        <v>58</v>
      </c>
      <c r="E46" s="23">
        <v>1872</v>
      </c>
      <c r="F46" s="23">
        <v>1872</v>
      </c>
      <c r="G46" s="188"/>
      <c r="H46" s="4"/>
      <c r="I46" s="4"/>
    </row>
    <row r="47" spans="1:9" s="5" customFormat="1" ht="39" customHeight="1">
      <c r="A47" s="233"/>
      <c r="B47" s="111">
        <v>75109</v>
      </c>
      <c r="C47" s="120"/>
      <c r="D47" s="175" t="s">
        <v>120</v>
      </c>
      <c r="E47" s="124">
        <f>E48</f>
        <v>75181</v>
      </c>
      <c r="F47" s="124">
        <f>F48</f>
        <v>65412.44</v>
      </c>
      <c r="G47" s="200">
        <v>0.87</v>
      </c>
      <c r="H47" s="4"/>
      <c r="I47" s="4"/>
    </row>
    <row r="48" spans="1:9" s="5" customFormat="1" ht="39" customHeight="1">
      <c r="A48" s="233"/>
      <c r="B48" s="151"/>
      <c r="C48" s="52">
        <v>2010</v>
      </c>
      <c r="D48" s="142" t="s">
        <v>58</v>
      </c>
      <c r="E48" s="167">
        <v>75181</v>
      </c>
      <c r="F48" s="167">
        <v>65412.44</v>
      </c>
      <c r="G48" s="184"/>
      <c r="H48" s="4"/>
      <c r="I48" s="4"/>
    </row>
    <row r="49" spans="1:9" s="5" customFormat="1" ht="25.5" customHeight="1">
      <c r="A49" s="145">
        <v>754</v>
      </c>
      <c r="B49" s="160"/>
      <c r="C49" s="146"/>
      <c r="D49" s="146" t="s">
        <v>121</v>
      </c>
      <c r="E49" s="168">
        <f>E50</f>
        <v>51430.5</v>
      </c>
      <c r="F49" s="168">
        <f>F50</f>
        <v>51430.5</v>
      </c>
      <c r="G49" s="201">
        <f>F49/E49</f>
        <v>1</v>
      </c>
      <c r="H49" s="4"/>
      <c r="I49" s="4"/>
    </row>
    <row r="50" spans="1:9" s="5" customFormat="1" ht="25.5" customHeight="1">
      <c r="A50" s="215"/>
      <c r="B50" s="143">
        <v>75412</v>
      </c>
      <c r="C50" s="144"/>
      <c r="D50" s="143" t="s">
        <v>123</v>
      </c>
      <c r="E50" s="169">
        <f>E51</f>
        <v>51430.5</v>
      </c>
      <c r="F50" s="169">
        <f>F51</f>
        <v>51430.5</v>
      </c>
      <c r="G50" s="202">
        <f>F50/E50</f>
        <v>1</v>
      </c>
      <c r="H50" s="4"/>
      <c r="I50" s="4"/>
    </row>
    <row r="51" spans="1:9" s="5" customFormat="1" ht="32.25" customHeight="1">
      <c r="A51" s="211"/>
      <c r="B51" s="21"/>
      <c r="C51" s="52">
        <v>2440</v>
      </c>
      <c r="D51" s="142" t="s">
        <v>122</v>
      </c>
      <c r="E51" s="167">
        <v>51430.5</v>
      </c>
      <c r="F51" s="167">
        <v>51430.5</v>
      </c>
      <c r="G51" s="188"/>
      <c r="H51" s="4"/>
      <c r="I51" s="4"/>
    </row>
    <row r="52" spans="1:8" ht="39" customHeight="1">
      <c r="A52" s="88">
        <v>756</v>
      </c>
      <c r="B52" s="89"/>
      <c r="C52" s="74"/>
      <c r="D52" s="90" t="s">
        <v>19</v>
      </c>
      <c r="E52" s="73">
        <f>E56+E53+E64+E74+E81</f>
        <v>12018129</v>
      </c>
      <c r="F52" s="73">
        <f>F53+F56+F64+F74+F81</f>
        <v>12285354.399999999</v>
      </c>
      <c r="G52" s="196">
        <v>1.0222</v>
      </c>
      <c r="H52" s="2"/>
    </row>
    <row r="53" spans="1:7" ht="25.5" customHeight="1">
      <c r="A53" s="255"/>
      <c r="B53" s="99">
        <v>75601</v>
      </c>
      <c r="C53" s="99"/>
      <c r="D53" s="114" t="s">
        <v>71</v>
      </c>
      <c r="E53" s="101">
        <f>E54+E55</f>
        <v>5000</v>
      </c>
      <c r="F53" s="115">
        <f>F54+F55</f>
        <v>8279.07</v>
      </c>
      <c r="G53" s="195">
        <f>F53/E53</f>
        <v>1.655814</v>
      </c>
    </row>
    <row r="54" spans="1:7" ht="29.25" customHeight="1">
      <c r="A54" s="239"/>
      <c r="B54" s="243"/>
      <c r="C54" s="34">
        <v>350</v>
      </c>
      <c r="D54" s="35" t="s">
        <v>73</v>
      </c>
      <c r="E54" s="36">
        <v>5000</v>
      </c>
      <c r="F54" s="36">
        <v>8267.07</v>
      </c>
      <c r="G54" s="232"/>
    </row>
    <row r="55" spans="1:7" ht="18.75" customHeight="1">
      <c r="A55" s="239"/>
      <c r="B55" s="243"/>
      <c r="C55" s="34">
        <v>910</v>
      </c>
      <c r="D55" s="22" t="s">
        <v>61</v>
      </c>
      <c r="E55" s="36">
        <v>0</v>
      </c>
      <c r="F55" s="36">
        <v>12</v>
      </c>
      <c r="G55" s="232"/>
    </row>
    <row r="56" spans="1:7" ht="44.25" customHeight="1">
      <c r="A56" s="239"/>
      <c r="B56" s="111">
        <v>75615</v>
      </c>
      <c r="C56" s="103"/>
      <c r="D56" s="116" t="s">
        <v>46</v>
      </c>
      <c r="E56" s="117">
        <f>E57+E58+E59+E60+E61+E62+E63</f>
        <v>2346535</v>
      </c>
      <c r="F56" s="117">
        <f>F57+F58+F59+F60+F61+F62+F63</f>
        <v>2399671.4</v>
      </c>
      <c r="G56" s="200">
        <f>F56/E56</f>
        <v>1.022644622816195</v>
      </c>
    </row>
    <row r="57" spans="1:7" ht="15" customHeight="1">
      <c r="A57" s="239"/>
      <c r="B57" s="233"/>
      <c r="C57" s="25">
        <v>310</v>
      </c>
      <c r="D57" s="22" t="s">
        <v>67</v>
      </c>
      <c r="E57" s="23">
        <v>1971385</v>
      </c>
      <c r="F57" s="23">
        <v>2031559</v>
      </c>
      <c r="G57" s="245"/>
    </row>
    <row r="58" spans="1:7" ht="15" customHeight="1">
      <c r="A58" s="239"/>
      <c r="B58" s="233"/>
      <c r="C58" s="25">
        <v>320</v>
      </c>
      <c r="D58" s="22" t="s">
        <v>63</v>
      </c>
      <c r="E58" s="23">
        <v>60000</v>
      </c>
      <c r="F58" s="23">
        <v>59107</v>
      </c>
      <c r="G58" s="245"/>
    </row>
    <row r="59" spans="1:7" ht="16.5" customHeight="1">
      <c r="A59" s="239"/>
      <c r="B59" s="233"/>
      <c r="C59" s="25">
        <v>330</v>
      </c>
      <c r="D59" s="22" t="s">
        <v>64</v>
      </c>
      <c r="E59" s="23">
        <v>7600</v>
      </c>
      <c r="F59" s="23">
        <v>7771</v>
      </c>
      <c r="G59" s="245"/>
    </row>
    <row r="60" spans="1:8" ht="17.25" customHeight="1">
      <c r="A60" s="239"/>
      <c r="B60" s="233"/>
      <c r="C60" s="25">
        <v>340</v>
      </c>
      <c r="D60" s="22" t="s">
        <v>65</v>
      </c>
      <c r="E60" s="23">
        <v>290000</v>
      </c>
      <c r="F60" s="23">
        <v>286905</v>
      </c>
      <c r="G60" s="245"/>
      <c r="H60" s="2"/>
    </row>
    <row r="61" spans="1:8" ht="20.25" customHeight="1">
      <c r="A61" s="239"/>
      <c r="B61" s="233"/>
      <c r="C61" s="25">
        <v>500</v>
      </c>
      <c r="D61" s="22" t="s">
        <v>66</v>
      </c>
      <c r="E61" s="23">
        <v>10000</v>
      </c>
      <c r="F61" s="23">
        <v>2136</v>
      </c>
      <c r="G61" s="245"/>
      <c r="H61" s="2"/>
    </row>
    <row r="62" spans="1:7" ht="30" customHeight="1">
      <c r="A62" s="239"/>
      <c r="B62" s="233"/>
      <c r="C62" s="25">
        <v>640</v>
      </c>
      <c r="D62" s="22" t="s">
        <v>79</v>
      </c>
      <c r="E62" s="23">
        <v>50</v>
      </c>
      <c r="F62" s="23">
        <v>220.4</v>
      </c>
      <c r="G62" s="245"/>
    </row>
    <row r="63" spans="1:7" ht="18" customHeight="1">
      <c r="A63" s="239"/>
      <c r="B63" s="233"/>
      <c r="C63" s="25">
        <v>910</v>
      </c>
      <c r="D63" s="22" t="s">
        <v>62</v>
      </c>
      <c r="E63" s="23">
        <v>7500</v>
      </c>
      <c r="F63" s="23">
        <v>11973</v>
      </c>
      <c r="G63" s="245"/>
    </row>
    <row r="64" spans="1:7" ht="42.75" customHeight="1">
      <c r="A64" s="239"/>
      <c r="B64" s="111">
        <v>75616</v>
      </c>
      <c r="C64" s="103"/>
      <c r="D64" s="104" t="s">
        <v>47</v>
      </c>
      <c r="E64" s="105">
        <f>E65+E66+E67+E68+E69+E70+E71+E72+E73</f>
        <v>2776000</v>
      </c>
      <c r="F64" s="105">
        <f>F65+F66+F67+F68+F69+F70+F71+F72+F73</f>
        <v>2616548.4899999998</v>
      </c>
      <c r="G64" s="200">
        <v>0.9425</v>
      </c>
    </row>
    <row r="65" spans="1:7" ht="15" customHeight="1">
      <c r="A65" s="239"/>
      <c r="B65" s="233"/>
      <c r="C65" s="25">
        <v>310</v>
      </c>
      <c r="D65" s="22" t="s">
        <v>67</v>
      </c>
      <c r="E65" s="23">
        <v>1165000</v>
      </c>
      <c r="F65" s="23">
        <v>1089366.24</v>
      </c>
      <c r="G65" s="229"/>
    </row>
    <row r="66" spans="1:7" ht="15" customHeight="1">
      <c r="A66" s="239"/>
      <c r="B66" s="233"/>
      <c r="C66" s="25">
        <v>320</v>
      </c>
      <c r="D66" s="22" t="s">
        <v>63</v>
      </c>
      <c r="E66" s="23">
        <v>1030000</v>
      </c>
      <c r="F66" s="23">
        <v>973169.44</v>
      </c>
      <c r="G66" s="229"/>
    </row>
    <row r="67" spans="1:7" ht="15" customHeight="1">
      <c r="A67" s="239"/>
      <c r="B67" s="233"/>
      <c r="C67" s="25">
        <v>330</v>
      </c>
      <c r="D67" s="22" t="s">
        <v>64</v>
      </c>
      <c r="E67" s="23">
        <v>500</v>
      </c>
      <c r="F67" s="23">
        <v>671</v>
      </c>
      <c r="G67" s="229"/>
    </row>
    <row r="68" spans="1:7" ht="15" customHeight="1">
      <c r="A68" s="239"/>
      <c r="B68" s="233"/>
      <c r="C68" s="25">
        <v>340</v>
      </c>
      <c r="D68" s="22" t="s">
        <v>65</v>
      </c>
      <c r="E68" s="23">
        <v>230000</v>
      </c>
      <c r="F68" s="23">
        <v>269908</v>
      </c>
      <c r="G68" s="229"/>
    </row>
    <row r="69" spans="1:7" ht="18.75" customHeight="1">
      <c r="A69" s="239"/>
      <c r="B69" s="233"/>
      <c r="C69" s="25">
        <v>360</v>
      </c>
      <c r="D69" s="22" t="s">
        <v>68</v>
      </c>
      <c r="E69" s="23">
        <v>70000</v>
      </c>
      <c r="F69" s="23">
        <v>28766</v>
      </c>
      <c r="G69" s="229"/>
    </row>
    <row r="70" spans="1:8" ht="19.5" customHeight="1">
      <c r="A70" s="239"/>
      <c r="B70" s="233"/>
      <c r="C70" s="25">
        <v>430</v>
      </c>
      <c r="D70" s="22" t="s">
        <v>20</v>
      </c>
      <c r="E70" s="23">
        <v>30000</v>
      </c>
      <c r="F70" s="23">
        <v>26240</v>
      </c>
      <c r="G70" s="229"/>
      <c r="H70" s="2"/>
    </row>
    <row r="71" spans="1:7" ht="21" customHeight="1">
      <c r="A71" s="239"/>
      <c r="B71" s="233"/>
      <c r="C71" s="25">
        <v>500</v>
      </c>
      <c r="D71" s="22" t="s">
        <v>66</v>
      </c>
      <c r="E71" s="23">
        <v>220000</v>
      </c>
      <c r="F71" s="23">
        <v>210642.91</v>
      </c>
      <c r="G71" s="229"/>
    </row>
    <row r="72" spans="1:7" ht="27" customHeight="1">
      <c r="A72" s="239"/>
      <c r="B72" s="233"/>
      <c r="C72" s="25">
        <v>640</v>
      </c>
      <c r="D72" s="22" t="s">
        <v>79</v>
      </c>
      <c r="E72" s="23">
        <v>8500</v>
      </c>
      <c r="F72" s="23">
        <v>6752.48</v>
      </c>
      <c r="G72" s="229"/>
    </row>
    <row r="73" spans="1:7" ht="18.75" customHeight="1">
      <c r="A73" s="239"/>
      <c r="B73" s="233"/>
      <c r="C73" s="25">
        <v>910</v>
      </c>
      <c r="D73" s="22" t="s">
        <v>62</v>
      </c>
      <c r="E73" s="23">
        <v>22000</v>
      </c>
      <c r="F73" s="23">
        <v>11032.42</v>
      </c>
      <c r="G73" s="229"/>
    </row>
    <row r="74" spans="1:7" ht="30.75" customHeight="1">
      <c r="A74" s="239"/>
      <c r="B74" s="111">
        <v>75618</v>
      </c>
      <c r="C74" s="118"/>
      <c r="D74" s="104" t="s">
        <v>69</v>
      </c>
      <c r="E74" s="105">
        <f>E75+E76+E77+E78+E79+E80</f>
        <v>191000</v>
      </c>
      <c r="F74" s="105">
        <f>F75+F76+F77+F78+F79+F80</f>
        <v>216378.72999999998</v>
      </c>
      <c r="G74" s="200">
        <v>1.1328</v>
      </c>
    </row>
    <row r="75" spans="1:8" ht="19.5" customHeight="1">
      <c r="A75" s="239"/>
      <c r="B75" s="233"/>
      <c r="C75" s="25">
        <v>410</v>
      </c>
      <c r="D75" s="22" t="s">
        <v>21</v>
      </c>
      <c r="E75" s="23">
        <v>26000</v>
      </c>
      <c r="F75" s="23">
        <f>29236</f>
        <v>29236</v>
      </c>
      <c r="G75" s="229"/>
      <c r="H75" s="2"/>
    </row>
    <row r="76" spans="1:8" ht="18" customHeight="1">
      <c r="A76" s="239"/>
      <c r="B76" s="233"/>
      <c r="C76" s="25">
        <v>460</v>
      </c>
      <c r="D76" s="22" t="s">
        <v>22</v>
      </c>
      <c r="E76" s="23">
        <v>15000</v>
      </c>
      <c r="F76" s="23">
        <v>4354.8</v>
      </c>
      <c r="G76" s="229"/>
      <c r="H76" s="2"/>
    </row>
    <row r="77" spans="1:8" ht="18.75" customHeight="1">
      <c r="A77" s="239"/>
      <c r="B77" s="233"/>
      <c r="C77" s="25">
        <v>480</v>
      </c>
      <c r="D77" s="22" t="s">
        <v>70</v>
      </c>
      <c r="E77" s="23">
        <v>140000</v>
      </c>
      <c r="F77" s="23">
        <v>171058.43</v>
      </c>
      <c r="G77" s="229"/>
      <c r="H77" s="2"/>
    </row>
    <row r="78" spans="1:7" ht="27.75" customHeight="1">
      <c r="A78" s="239"/>
      <c r="B78" s="233"/>
      <c r="C78" s="25">
        <v>490</v>
      </c>
      <c r="D78" s="22" t="s">
        <v>23</v>
      </c>
      <c r="E78" s="23">
        <v>10000</v>
      </c>
      <c r="F78" s="23">
        <v>11703.77</v>
      </c>
      <c r="G78" s="229"/>
    </row>
    <row r="79" spans="1:7" ht="27.75" customHeight="1">
      <c r="A79" s="239"/>
      <c r="B79" s="233"/>
      <c r="C79" s="25">
        <v>640</v>
      </c>
      <c r="D79" s="22" t="s">
        <v>79</v>
      </c>
      <c r="E79" s="23">
        <v>0</v>
      </c>
      <c r="F79" s="23">
        <v>11.6</v>
      </c>
      <c r="G79" s="229"/>
    </row>
    <row r="80" spans="1:7" ht="22.5" customHeight="1">
      <c r="A80" s="239"/>
      <c r="B80" s="233"/>
      <c r="C80" s="25">
        <v>910</v>
      </c>
      <c r="D80" s="22" t="s">
        <v>62</v>
      </c>
      <c r="E80" s="27">
        <v>0</v>
      </c>
      <c r="F80" s="27">
        <v>14.13</v>
      </c>
      <c r="G80" s="229"/>
    </row>
    <row r="81" spans="1:8" ht="23.25" customHeight="1">
      <c r="A81" s="239"/>
      <c r="B81" s="111">
        <v>75621</v>
      </c>
      <c r="C81" s="103"/>
      <c r="D81" s="104" t="s">
        <v>24</v>
      </c>
      <c r="E81" s="117">
        <f>E82+E83</f>
        <v>6699594</v>
      </c>
      <c r="F81" s="117">
        <f>F82+F83</f>
        <v>7044476.71</v>
      </c>
      <c r="G81" s="200">
        <v>1.0514</v>
      </c>
      <c r="H81" s="2"/>
    </row>
    <row r="82" spans="1:9" s="5" customFormat="1" ht="12.75" customHeight="1">
      <c r="A82" s="239"/>
      <c r="B82" s="233"/>
      <c r="C82" s="25">
        <v>10</v>
      </c>
      <c r="D82" s="22" t="s">
        <v>71</v>
      </c>
      <c r="E82" s="23">
        <v>5849594</v>
      </c>
      <c r="F82" s="23">
        <v>6221328</v>
      </c>
      <c r="G82" s="229"/>
      <c r="H82" s="3"/>
      <c r="I82" s="4"/>
    </row>
    <row r="83" spans="1:7" ht="17.25" customHeight="1">
      <c r="A83" s="239"/>
      <c r="B83" s="233"/>
      <c r="C83" s="25">
        <v>20</v>
      </c>
      <c r="D83" s="22" t="s">
        <v>72</v>
      </c>
      <c r="E83" s="23">
        <v>850000</v>
      </c>
      <c r="F83" s="23">
        <v>823148.71</v>
      </c>
      <c r="G83" s="229"/>
    </row>
    <row r="84" spans="1:7" ht="15" customHeight="1">
      <c r="A84" s="88">
        <v>758</v>
      </c>
      <c r="B84" s="74"/>
      <c r="C84" s="74"/>
      <c r="D84" s="75" t="s">
        <v>25</v>
      </c>
      <c r="E84" s="76">
        <f>E85+E87+E89</f>
        <v>14948525.7</v>
      </c>
      <c r="F84" s="76">
        <f>F85+F87+F89</f>
        <v>14948969.18</v>
      </c>
      <c r="G84" s="196">
        <v>1.0001</v>
      </c>
    </row>
    <row r="85" spans="1:7" ht="22.5">
      <c r="A85" s="256"/>
      <c r="B85" s="111">
        <v>75801</v>
      </c>
      <c r="C85" s="119"/>
      <c r="D85" s="104" t="s">
        <v>26</v>
      </c>
      <c r="E85" s="117">
        <f>E86</f>
        <v>11341307</v>
      </c>
      <c r="F85" s="117">
        <f>F86</f>
        <v>11341307</v>
      </c>
      <c r="G85" s="200">
        <f>F85/E85</f>
        <v>1</v>
      </c>
    </row>
    <row r="86" spans="1:7" ht="12.75">
      <c r="A86" s="240"/>
      <c r="B86" s="55"/>
      <c r="C86" s="31">
        <v>2920</v>
      </c>
      <c r="D86" s="22" t="s">
        <v>27</v>
      </c>
      <c r="E86" s="23">
        <v>11341307</v>
      </c>
      <c r="F86" s="23">
        <v>11341307</v>
      </c>
      <c r="G86" s="188"/>
    </row>
    <row r="87" spans="1:7" ht="15" customHeight="1">
      <c r="A87" s="240"/>
      <c r="B87" s="111">
        <v>75807</v>
      </c>
      <c r="C87" s="103"/>
      <c r="D87" s="104" t="s">
        <v>28</v>
      </c>
      <c r="E87" s="105">
        <f>E88</f>
        <v>3521180</v>
      </c>
      <c r="F87" s="105">
        <f>F88</f>
        <v>3521180</v>
      </c>
      <c r="G87" s="200">
        <f>F87/E87</f>
        <v>1</v>
      </c>
    </row>
    <row r="88" spans="1:9" s="7" customFormat="1" ht="15" customHeight="1">
      <c r="A88" s="240"/>
      <c r="B88" s="21"/>
      <c r="C88" s="31">
        <v>2920</v>
      </c>
      <c r="D88" s="22" t="s">
        <v>27</v>
      </c>
      <c r="E88" s="23">
        <v>3521180</v>
      </c>
      <c r="F88" s="23">
        <v>3521180</v>
      </c>
      <c r="G88" s="184"/>
      <c r="H88" s="10"/>
      <c r="I88" s="10"/>
    </row>
    <row r="89" spans="1:9" s="7" customFormat="1" ht="18.75" customHeight="1">
      <c r="A89" s="240"/>
      <c r="B89" s="111">
        <v>75814</v>
      </c>
      <c r="C89" s="120"/>
      <c r="D89" s="104" t="s">
        <v>53</v>
      </c>
      <c r="E89" s="105">
        <f>E90+E91+E92</f>
        <v>86038.70000000001</v>
      </c>
      <c r="F89" s="105">
        <f>F90+F91+F92</f>
        <v>86482.18000000001</v>
      </c>
      <c r="G89" s="200">
        <v>1.0051</v>
      </c>
      <c r="H89" s="10"/>
      <c r="I89" s="10"/>
    </row>
    <row r="90" spans="1:9" s="7" customFormat="1" ht="18.75" customHeight="1">
      <c r="A90" s="240"/>
      <c r="B90" s="212"/>
      <c r="C90" s="25">
        <v>970</v>
      </c>
      <c r="D90" s="32" t="s">
        <v>8</v>
      </c>
      <c r="E90" s="29">
        <v>0</v>
      </c>
      <c r="F90" s="29">
        <v>443.48</v>
      </c>
      <c r="G90" s="225"/>
      <c r="H90" s="10"/>
      <c r="I90" s="10"/>
    </row>
    <row r="91" spans="1:9" s="7" customFormat="1" ht="25.5" customHeight="1">
      <c r="A91" s="240"/>
      <c r="B91" s="213"/>
      <c r="C91" s="16">
        <v>2030</v>
      </c>
      <c r="D91" s="39" t="s">
        <v>102</v>
      </c>
      <c r="E91" s="27">
        <v>39169.65</v>
      </c>
      <c r="F91" s="27">
        <v>39169.65</v>
      </c>
      <c r="G91" s="224"/>
      <c r="H91" s="10"/>
      <c r="I91" s="10"/>
    </row>
    <row r="92" spans="1:7" ht="36.75" customHeight="1">
      <c r="A92" s="240"/>
      <c r="B92" s="214"/>
      <c r="C92" s="32">
        <v>6330</v>
      </c>
      <c r="D92" s="192" t="s">
        <v>131</v>
      </c>
      <c r="E92" s="147">
        <v>46869.05</v>
      </c>
      <c r="F92" s="147">
        <v>46869.05</v>
      </c>
      <c r="G92" s="219"/>
    </row>
    <row r="93" spans="1:7" ht="15" customHeight="1">
      <c r="A93" s="88">
        <v>801</v>
      </c>
      <c r="B93" s="74"/>
      <c r="C93" s="74"/>
      <c r="D93" s="75" t="s">
        <v>29</v>
      </c>
      <c r="E93" s="76">
        <f>E94+E99+E102+E108+E110+E112+E115+E118+E120</f>
        <v>717056.87</v>
      </c>
      <c r="F93" s="76">
        <f>F94+F99+F102+F108+F110+F112+F115+F118+F120</f>
        <v>731608.18</v>
      </c>
      <c r="G93" s="196">
        <v>1.0202</v>
      </c>
    </row>
    <row r="94" spans="1:7" ht="15" customHeight="1">
      <c r="A94" s="250"/>
      <c r="B94" s="111">
        <v>80101</v>
      </c>
      <c r="C94" s="103"/>
      <c r="D94" s="104" t="s">
        <v>30</v>
      </c>
      <c r="E94" s="105">
        <f>E95+E96+E97+E98</f>
        <v>40000</v>
      </c>
      <c r="F94" s="105">
        <f>F95+F96+F97+F98</f>
        <v>40495</v>
      </c>
      <c r="G94" s="200">
        <v>1.0123</v>
      </c>
    </row>
    <row r="95" spans="1:7" ht="17.25" customHeight="1">
      <c r="A95" s="240"/>
      <c r="B95" s="239"/>
      <c r="C95" s="40" t="s">
        <v>49</v>
      </c>
      <c r="D95" s="22" t="s">
        <v>14</v>
      </c>
      <c r="E95" s="41">
        <v>0</v>
      </c>
      <c r="F95" s="41">
        <v>99</v>
      </c>
      <c r="G95" s="229"/>
    </row>
    <row r="96" spans="1:7" ht="19.5" customHeight="1">
      <c r="A96" s="240"/>
      <c r="B96" s="239"/>
      <c r="C96" s="40" t="s">
        <v>124</v>
      </c>
      <c r="D96" s="22" t="s">
        <v>48</v>
      </c>
      <c r="E96" s="41">
        <v>0</v>
      </c>
      <c r="F96" s="41">
        <v>374</v>
      </c>
      <c r="G96" s="229"/>
    </row>
    <row r="97" spans="1:7" ht="18" customHeight="1">
      <c r="A97" s="240"/>
      <c r="B97" s="239"/>
      <c r="C97" s="40" t="s">
        <v>125</v>
      </c>
      <c r="D97" s="22" t="s">
        <v>126</v>
      </c>
      <c r="E97" s="41">
        <v>0</v>
      </c>
      <c r="F97" s="41">
        <v>22</v>
      </c>
      <c r="G97" s="229"/>
    </row>
    <row r="98" spans="1:7" ht="29.25" customHeight="1">
      <c r="A98" s="240"/>
      <c r="B98" s="239"/>
      <c r="C98" s="32">
        <v>2030</v>
      </c>
      <c r="D98" s="39" t="s">
        <v>102</v>
      </c>
      <c r="E98" s="147">
        <v>40000</v>
      </c>
      <c r="F98" s="147">
        <v>40000</v>
      </c>
      <c r="G98" s="229"/>
    </row>
    <row r="99" spans="1:7" ht="15.75" customHeight="1">
      <c r="A99" s="240"/>
      <c r="B99" s="111">
        <v>80103</v>
      </c>
      <c r="C99" s="121"/>
      <c r="D99" s="104" t="s">
        <v>31</v>
      </c>
      <c r="E99" s="105">
        <f>E101+E100</f>
        <v>58060</v>
      </c>
      <c r="F99" s="105">
        <f>F101+F100</f>
        <v>54640.6</v>
      </c>
      <c r="G99" s="200">
        <f>F99/E99</f>
        <v>0.941105752669652</v>
      </c>
    </row>
    <row r="100" spans="1:7" ht="27" customHeight="1">
      <c r="A100" s="240"/>
      <c r="B100" s="231"/>
      <c r="C100" s="148" t="s">
        <v>50</v>
      </c>
      <c r="D100" s="61" t="s">
        <v>74</v>
      </c>
      <c r="E100" s="141">
        <v>6000</v>
      </c>
      <c r="F100" s="141">
        <v>2580.6</v>
      </c>
      <c r="G100" s="188"/>
    </row>
    <row r="101" spans="1:7" ht="27.75" customHeight="1">
      <c r="A101" s="240"/>
      <c r="B101" s="239"/>
      <c r="C101" s="40" t="s">
        <v>32</v>
      </c>
      <c r="D101" s="39" t="s">
        <v>102</v>
      </c>
      <c r="E101" s="41">
        <v>52060</v>
      </c>
      <c r="F101" s="41">
        <v>52060</v>
      </c>
      <c r="G101" s="188"/>
    </row>
    <row r="102" spans="1:7" ht="12.75">
      <c r="A102" s="240"/>
      <c r="B102" s="111">
        <v>80104</v>
      </c>
      <c r="C102" s="103"/>
      <c r="D102" s="104" t="s">
        <v>33</v>
      </c>
      <c r="E102" s="105">
        <f>E103+E104+E105+E106+E107</f>
        <v>298600</v>
      </c>
      <c r="F102" s="105">
        <f>F103+F104+F105+F106+F107</f>
        <v>303758.8</v>
      </c>
      <c r="G102" s="200">
        <v>1.0172</v>
      </c>
    </row>
    <row r="103" spans="1:7" ht="12.75">
      <c r="A103" s="240"/>
      <c r="B103" s="231"/>
      <c r="C103" s="64">
        <v>660</v>
      </c>
      <c r="D103" s="17" t="s">
        <v>115</v>
      </c>
      <c r="E103" s="27">
        <v>62800</v>
      </c>
      <c r="F103" s="27">
        <v>11221</v>
      </c>
      <c r="G103" s="232"/>
    </row>
    <row r="104" spans="1:7" ht="22.5">
      <c r="A104" s="240"/>
      <c r="B104" s="231"/>
      <c r="C104" s="64">
        <v>670</v>
      </c>
      <c r="D104" s="46" t="s">
        <v>74</v>
      </c>
      <c r="E104" s="27">
        <v>44000</v>
      </c>
      <c r="F104" s="27">
        <v>14592.5</v>
      </c>
      <c r="G104" s="232"/>
    </row>
    <row r="105" spans="1:7" ht="12.75">
      <c r="A105" s="240"/>
      <c r="B105" s="231"/>
      <c r="C105" s="64">
        <v>920</v>
      </c>
      <c r="D105" s="17" t="s">
        <v>48</v>
      </c>
      <c r="E105" s="27">
        <v>0</v>
      </c>
      <c r="F105" s="27">
        <v>116.38</v>
      </c>
      <c r="G105" s="232"/>
    </row>
    <row r="106" spans="1:7" ht="33.75">
      <c r="A106" s="240"/>
      <c r="B106" s="231"/>
      <c r="C106" s="25">
        <v>2030</v>
      </c>
      <c r="D106" s="39" t="s">
        <v>102</v>
      </c>
      <c r="E106" s="27">
        <v>191800</v>
      </c>
      <c r="F106" s="27">
        <v>191800</v>
      </c>
      <c r="G106" s="232"/>
    </row>
    <row r="107" spans="1:8" ht="38.25" customHeight="1">
      <c r="A107" s="240"/>
      <c r="B107" s="231"/>
      <c r="C107" s="25">
        <v>2310</v>
      </c>
      <c r="D107" s="176" t="s">
        <v>129</v>
      </c>
      <c r="E107" s="27">
        <v>0</v>
      </c>
      <c r="F107" s="27">
        <v>86028.92</v>
      </c>
      <c r="G107" s="232"/>
      <c r="H107" s="65"/>
    </row>
    <row r="108" spans="1:8" ht="21.75" customHeight="1">
      <c r="A108" s="240"/>
      <c r="B108" s="111">
        <v>80110</v>
      </c>
      <c r="C108" s="122"/>
      <c r="D108" s="149" t="s">
        <v>127</v>
      </c>
      <c r="E108" s="129">
        <f>E109</f>
        <v>0</v>
      </c>
      <c r="F108" s="129">
        <f>F109</f>
        <v>9</v>
      </c>
      <c r="G108" s="187"/>
      <c r="H108" s="65"/>
    </row>
    <row r="109" spans="1:8" ht="21" customHeight="1">
      <c r="A109" s="240"/>
      <c r="B109" s="151"/>
      <c r="C109" s="25">
        <v>690</v>
      </c>
      <c r="D109" s="177" t="s">
        <v>14</v>
      </c>
      <c r="E109" s="27">
        <v>0</v>
      </c>
      <c r="F109" s="27">
        <v>9</v>
      </c>
      <c r="G109" s="188"/>
      <c r="H109" s="65"/>
    </row>
    <row r="110" spans="1:8" ht="19.5" customHeight="1">
      <c r="A110" s="240"/>
      <c r="B110" s="111">
        <v>80117</v>
      </c>
      <c r="C110" s="122"/>
      <c r="D110" s="161" t="s">
        <v>128</v>
      </c>
      <c r="E110" s="129">
        <f>E111</f>
        <v>0</v>
      </c>
      <c r="F110" s="129">
        <f>F111</f>
        <v>198.73</v>
      </c>
      <c r="G110" s="187"/>
      <c r="H110" s="65"/>
    </row>
    <row r="111" spans="1:8" ht="20.25" customHeight="1">
      <c r="A111" s="240"/>
      <c r="B111" s="151"/>
      <c r="C111" s="40" t="s">
        <v>124</v>
      </c>
      <c r="D111" s="22" t="s">
        <v>48</v>
      </c>
      <c r="E111" s="27">
        <v>0</v>
      </c>
      <c r="F111" s="27">
        <v>198.73</v>
      </c>
      <c r="G111" s="184"/>
      <c r="H111" s="65"/>
    </row>
    <row r="112" spans="1:7" ht="22.5" customHeight="1">
      <c r="A112" s="240"/>
      <c r="B112" s="111">
        <v>80120</v>
      </c>
      <c r="C112" s="122"/>
      <c r="D112" s="123" t="s">
        <v>109</v>
      </c>
      <c r="E112" s="124">
        <f>E113+E114</f>
        <v>0</v>
      </c>
      <c r="F112" s="124">
        <f>F113+F114</f>
        <v>174</v>
      </c>
      <c r="G112" s="189"/>
    </row>
    <row r="113" spans="1:7" ht="27" customHeight="1">
      <c r="A113" s="240"/>
      <c r="B113" s="231"/>
      <c r="C113" s="43">
        <v>610</v>
      </c>
      <c r="D113" s="17" t="s">
        <v>110</v>
      </c>
      <c r="E113" s="44">
        <v>0</v>
      </c>
      <c r="F113" s="44">
        <v>156</v>
      </c>
      <c r="G113" s="249"/>
    </row>
    <row r="114" spans="1:7" ht="15" customHeight="1">
      <c r="A114" s="240"/>
      <c r="B114" s="231"/>
      <c r="C114" s="43">
        <v>690</v>
      </c>
      <c r="D114" s="22" t="s">
        <v>14</v>
      </c>
      <c r="E114" s="44">
        <v>0</v>
      </c>
      <c r="F114" s="44">
        <v>18</v>
      </c>
      <c r="G114" s="249"/>
    </row>
    <row r="115" spans="1:7" ht="21.75" customHeight="1">
      <c r="A115" s="240"/>
      <c r="B115" s="111">
        <v>80148</v>
      </c>
      <c r="C115" s="125"/>
      <c r="D115" s="123" t="s">
        <v>42</v>
      </c>
      <c r="E115" s="124">
        <f>E116+E117</f>
        <v>152480</v>
      </c>
      <c r="F115" s="124">
        <f>F116+F117</f>
        <v>166052</v>
      </c>
      <c r="G115" s="200">
        <f>F115/E115</f>
        <v>1.0890083945435467</v>
      </c>
    </row>
    <row r="116" spans="1:7" ht="23.25" customHeight="1">
      <c r="A116" s="240"/>
      <c r="B116" s="231"/>
      <c r="C116" s="45" t="s">
        <v>50</v>
      </c>
      <c r="D116" s="46" t="s">
        <v>74</v>
      </c>
      <c r="E116" s="44">
        <v>66480</v>
      </c>
      <c r="F116" s="44">
        <v>50071.5</v>
      </c>
      <c r="G116" s="232"/>
    </row>
    <row r="117" spans="1:7" ht="17.25" customHeight="1">
      <c r="A117" s="240"/>
      <c r="B117" s="239"/>
      <c r="C117" s="45" t="s">
        <v>107</v>
      </c>
      <c r="D117" s="17" t="s">
        <v>40</v>
      </c>
      <c r="E117" s="27">
        <v>86000</v>
      </c>
      <c r="F117" s="27">
        <v>115980.5</v>
      </c>
      <c r="G117" s="229"/>
    </row>
    <row r="118" spans="1:7" ht="44.25" customHeight="1">
      <c r="A118" s="240"/>
      <c r="B118" s="111">
        <v>80149</v>
      </c>
      <c r="C118" s="125"/>
      <c r="D118" s="114" t="s">
        <v>52</v>
      </c>
      <c r="E118" s="124">
        <f>E119</f>
        <v>61650</v>
      </c>
      <c r="F118" s="124">
        <f>F119</f>
        <v>61650</v>
      </c>
      <c r="G118" s="200">
        <f>F118/E118</f>
        <v>1</v>
      </c>
    </row>
    <row r="119" spans="1:7" ht="31.5" customHeight="1">
      <c r="A119" s="240"/>
      <c r="B119" s="55"/>
      <c r="C119" s="45" t="s">
        <v>32</v>
      </c>
      <c r="D119" s="178" t="s">
        <v>102</v>
      </c>
      <c r="E119" s="44">
        <v>61650</v>
      </c>
      <c r="F119" s="44">
        <v>61650</v>
      </c>
      <c r="G119" s="188"/>
    </row>
    <row r="120" spans="1:7" ht="27.75" customHeight="1">
      <c r="A120" s="240"/>
      <c r="B120" s="111">
        <v>80153</v>
      </c>
      <c r="C120" s="125"/>
      <c r="D120" s="114" t="s">
        <v>114</v>
      </c>
      <c r="E120" s="124">
        <f>E121</f>
        <v>106266.87</v>
      </c>
      <c r="F120" s="124">
        <f>F121</f>
        <v>104630.05</v>
      </c>
      <c r="G120" s="200">
        <v>0.9845</v>
      </c>
    </row>
    <row r="121" spans="1:7" ht="39.75" customHeight="1">
      <c r="A121" s="240"/>
      <c r="B121" s="55"/>
      <c r="C121" s="45" t="s">
        <v>75</v>
      </c>
      <c r="D121" s="19" t="s">
        <v>58</v>
      </c>
      <c r="E121" s="44">
        <v>106266.87</v>
      </c>
      <c r="F121" s="44">
        <v>104630.05</v>
      </c>
      <c r="G121" s="188"/>
    </row>
    <row r="122" spans="1:8" ht="15" customHeight="1">
      <c r="A122" s="88">
        <v>852</v>
      </c>
      <c r="B122" s="89"/>
      <c r="C122" s="74"/>
      <c r="D122" s="75" t="s">
        <v>34</v>
      </c>
      <c r="E122" s="76">
        <f>E123+E126+E129+E132+E135+E139+E143</f>
        <v>461802</v>
      </c>
      <c r="F122" s="76">
        <f>F123+F126+F129+F132+F135+F139+F143</f>
        <v>444086.23</v>
      </c>
      <c r="G122" s="196">
        <f>F122/E122</f>
        <v>0.9616377365191142</v>
      </c>
      <c r="H122" s="2"/>
    </row>
    <row r="123" spans="1:8" ht="15" customHeight="1">
      <c r="A123" s="254"/>
      <c r="B123" s="96">
        <v>85202</v>
      </c>
      <c r="C123" s="96"/>
      <c r="D123" s="97" t="s">
        <v>77</v>
      </c>
      <c r="E123" s="98">
        <f>E124+E125</f>
        <v>0</v>
      </c>
      <c r="F123" s="98">
        <f>F124+F125</f>
        <v>4739.860000000001</v>
      </c>
      <c r="G123" s="182"/>
      <c r="H123" s="2"/>
    </row>
    <row r="124" spans="1:8" ht="15" customHeight="1">
      <c r="A124" s="254"/>
      <c r="B124" s="252"/>
      <c r="C124" s="47">
        <v>940</v>
      </c>
      <c r="D124" s="56" t="s">
        <v>111</v>
      </c>
      <c r="E124" s="48">
        <v>0</v>
      </c>
      <c r="F124" s="48">
        <v>68.89</v>
      </c>
      <c r="G124" s="230"/>
      <c r="H124" s="2"/>
    </row>
    <row r="125" spans="1:7" ht="17.25" customHeight="1">
      <c r="A125" s="254"/>
      <c r="B125" s="239"/>
      <c r="C125" s="64">
        <v>970</v>
      </c>
      <c r="D125" s="17" t="s">
        <v>8</v>
      </c>
      <c r="E125" s="27">
        <v>0</v>
      </c>
      <c r="F125" s="27">
        <v>4670.97</v>
      </c>
      <c r="G125" s="229"/>
    </row>
    <row r="126" spans="1:12" ht="51" customHeight="1">
      <c r="A126" s="240"/>
      <c r="B126" s="126">
        <v>85213</v>
      </c>
      <c r="C126" s="120"/>
      <c r="D126" s="116" t="s">
        <v>35</v>
      </c>
      <c r="E126" s="124">
        <f>E127+E128</f>
        <v>50985</v>
      </c>
      <c r="F126" s="124">
        <f>F127+F128</f>
        <v>47542.81</v>
      </c>
      <c r="G126" s="198">
        <v>0.9324</v>
      </c>
      <c r="H126" s="2"/>
      <c r="L126" s="136"/>
    </row>
    <row r="127" spans="1:8" ht="41.25" customHeight="1">
      <c r="A127" s="240"/>
      <c r="B127" s="233"/>
      <c r="C127" s="21">
        <v>2010</v>
      </c>
      <c r="D127" s="17" t="s">
        <v>58</v>
      </c>
      <c r="E127" s="49">
        <v>41385</v>
      </c>
      <c r="F127" s="49">
        <v>37942.81</v>
      </c>
      <c r="G127" s="229"/>
      <c r="H127" s="2"/>
    </row>
    <row r="128" spans="1:8" ht="33.75" customHeight="1">
      <c r="A128" s="240"/>
      <c r="B128" s="233"/>
      <c r="C128" s="21">
        <v>2030</v>
      </c>
      <c r="D128" s="39" t="s">
        <v>116</v>
      </c>
      <c r="E128" s="49">
        <v>9600</v>
      </c>
      <c r="F128" s="49">
        <v>9600</v>
      </c>
      <c r="G128" s="229"/>
      <c r="H128" s="2"/>
    </row>
    <row r="129" spans="1:8" ht="28.5" customHeight="1">
      <c r="A129" s="240"/>
      <c r="B129" s="111">
        <v>85214</v>
      </c>
      <c r="C129" s="103"/>
      <c r="D129" s="104" t="s">
        <v>134</v>
      </c>
      <c r="E129" s="105">
        <f>E130</f>
        <v>115000</v>
      </c>
      <c r="F129" s="105">
        <f>F130</f>
        <v>97216.31</v>
      </c>
      <c r="G129" s="200">
        <v>0.8453</v>
      </c>
      <c r="H129" s="2"/>
    </row>
    <row r="130" spans="1:8" ht="34.5" customHeight="1">
      <c r="A130" s="240"/>
      <c r="B130" s="50"/>
      <c r="C130" s="31">
        <v>2030</v>
      </c>
      <c r="D130" s="22" t="s">
        <v>103</v>
      </c>
      <c r="E130" s="23">
        <v>115000</v>
      </c>
      <c r="F130" s="23">
        <v>97216.31</v>
      </c>
      <c r="G130" s="184"/>
      <c r="H130" s="2"/>
    </row>
    <row r="131" spans="1:8" ht="12.75" customHeight="1" hidden="1">
      <c r="A131" s="240"/>
      <c r="B131" s="24">
        <v>85215</v>
      </c>
      <c r="C131" s="38"/>
      <c r="D131" s="37" t="s">
        <v>54</v>
      </c>
      <c r="E131" s="30" t="e">
        <f>#REF!</f>
        <v>#REF!</v>
      </c>
      <c r="F131" s="30" t="e">
        <f>#REF!</f>
        <v>#REF!</v>
      </c>
      <c r="G131" s="186" t="e">
        <f>F131/E131</f>
        <v>#REF!</v>
      </c>
      <c r="H131" s="2"/>
    </row>
    <row r="132" spans="1:7" ht="19.5" customHeight="1">
      <c r="A132" s="240"/>
      <c r="B132" s="99">
        <v>85216</v>
      </c>
      <c r="C132" s="99"/>
      <c r="D132" s="100" t="s">
        <v>36</v>
      </c>
      <c r="E132" s="115">
        <f>E133+E134</f>
        <v>111000</v>
      </c>
      <c r="F132" s="115">
        <f>F133+F134</f>
        <v>106784.12</v>
      </c>
      <c r="G132" s="195">
        <f>F132/E132</f>
        <v>0.9620190990990991</v>
      </c>
    </row>
    <row r="133" spans="1:7" ht="19.5" customHeight="1">
      <c r="A133" s="240"/>
      <c r="B133" s="234"/>
      <c r="C133" s="63">
        <v>940</v>
      </c>
      <c r="D133" s="56" t="s">
        <v>111</v>
      </c>
      <c r="E133" s="60">
        <v>0</v>
      </c>
      <c r="F133" s="60">
        <v>65.84</v>
      </c>
      <c r="G133" s="228"/>
    </row>
    <row r="134" spans="1:7" ht="29.25" customHeight="1">
      <c r="A134" s="240"/>
      <c r="B134" s="234"/>
      <c r="C134" s="152">
        <v>2030</v>
      </c>
      <c r="D134" s="61" t="s">
        <v>102</v>
      </c>
      <c r="E134" s="62">
        <v>111000</v>
      </c>
      <c r="F134" s="62">
        <v>106718.28</v>
      </c>
      <c r="G134" s="229"/>
    </row>
    <row r="135" spans="1:7" ht="19.5" customHeight="1">
      <c r="A135" s="240"/>
      <c r="B135" s="111">
        <v>85219</v>
      </c>
      <c r="C135" s="103"/>
      <c r="D135" s="104" t="s">
        <v>37</v>
      </c>
      <c r="E135" s="105">
        <f>E136+E137+E138</f>
        <v>57317</v>
      </c>
      <c r="F135" s="105">
        <f>F136+F137+F138</f>
        <v>54031.24</v>
      </c>
      <c r="G135" s="200">
        <v>0.9426</v>
      </c>
    </row>
    <row r="136" spans="1:7" ht="19.5" customHeight="1">
      <c r="A136" s="240"/>
      <c r="B136" s="209"/>
      <c r="C136" s="40" t="s">
        <v>124</v>
      </c>
      <c r="D136" s="22" t="s">
        <v>48</v>
      </c>
      <c r="E136" s="23">
        <v>0</v>
      </c>
      <c r="F136" s="23">
        <v>1000.9</v>
      </c>
      <c r="G136" s="223"/>
    </row>
    <row r="137" spans="1:7" ht="35.25" customHeight="1">
      <c r="A137" s="240"/>
      <c r="B137" s="210"/>
      <c r="C137" s="16">
        <v>2010</v>
      </c>
      <c r="D137" s="17" t="s">
        <v>101</v>
      </c>
      <c r="E137" s="27">
        <v>5400</v>
      </c>
      <c r="F137" s="27">
        <v>4650</v>
      </c>
      <c r="G137" s="224"/>
    </row>
    <row r="138" spans="1:7" ht="30" customHeight="1">
      <c r="A138" s="240"/>
      <c r="B138" s="211"/>
      <c r="C138" s="16">
        <v>2030</v>
      </c>
      <c r="D138" s="39" t="s">
        <v>102</v>
      </c>
      <c r="E138" s="27">
        <v>51917</v>
      </c>
      <c r="F138" s="27">
        <v>48380.34</v>
      </c>
      <c r="G138" s="219"/>
    </row>
    <row r="139" spans="1:8" ht="21.75" customHeight="1">
      <c r="A139" s="240"/>
      <c r="B139" s="111">
        <v>85228</v>
      </c>
      <c r="C139" s="120"/>
      <c r="D139" s="116" t="s">
        <v>55</v>
      </c>
      <c r="E139" s="124">
        <f>E140+E141+E142</f>
        <v>3500</v>
      </c>
      <c r="F139" s="124">
        <f>F140+F141+F142</f>
        <v>9889.15</v>
      </c>
      <c r="G139" s="198">
        <v>2.8254</v>
      </c>
      <c r="H139" s="2"/>
    </row>
    <row r="140" spans="1:8" ht="14.25" customHeight="1">
      <c r="A140" s="240"/>
      <c r="B140" s="206"/>
      <c r="C140" s="156">
        <v>830</v>
      </c>
      <c r="D140" s="154" t="s">
        <v>40</v>
      </c>
      <c r="E140" s="155">
        <v>0</v>
      </c>
      <c r="F140" s="155">
        <v>8784.5</v>
      </c>
      <c r="G140" s="220"/>
      <c r="H140" s="2"/>
    </row>
    <row r="141" spans="1:8" ht="36.75" customHeight="1">
      <c r="A141" s="240"/>
      <c r="B141" s="207"/>
      <c r="C141" s="16">
        <v>2010</v>
      </c>
      <c r="D141" s="17" t="s">
        <v>101</v>
      </c>
      <c r="E141" s="27">
        <v>3500</v>
      </c>
      <c r="F141" s="27">
        <v>1100</v>
      </c>
      <c r="G141" s="221"/>
      <c r="H141" s="2"/>
    </row>
    <row r="142" spans="1:7" ht="30.75" customHeight="1">
      <c r="A142" s="240"/>
      <c r="B142" s="208"/>
      <c r="C142" s="157">
        <v>2360</v>
      </c>
      <c r="D142" s="35" t="s">
        <v>130</v>
      </c>
      <c r="E142" s="27">
        <v>0</v>
      </c>
      <c r="F142" s="27">
        <v>4.65</v>
      </c>
      <c r="G142" s="222"/>
    </row>
    <row r="143" spans="1:7" ht="18.75" customHeight="1">
      <c r="A143" s="240"/>
      <c r="B143" s="111">
        <v>85230</v>
      </c>
      <c r="C143" s="122"/>
      <c r="D143" s="116" t="s">
        <v>82</v>
      </c>
      <c r="E143" s="124">
        <f>E146</f>
        <v>124000</v>
      </c>
      <c r="F143" s="124">
        <f>F146</f>
        <v>123882.74</v>
      </c>
      <c r="G143" s="198">
        <v>0.999</v>
      </c>
    </row>
    <row r="144" spans="1:8" ht="24.75" customHeight="1" hidden="1">
      <c r="A144" s="240"/>
      <c r="B144" s="55"/>
      <c r="C144" s="25"/>
      <c r="D144" s="22"/>
      <c r="E144" s="23"/>
      <c r="F144" s="23"/>
      <c r="G144" s="190"/>
      <c r="H144" s="2"/>
    </row>
    <row r="145" spans="1:8" ht="44.25" customHeight="1" hidden="1">
      <c r="A145" s="240"/>
      <c r="B145" s="231"/>
      <c r="C145" s="50">
        <v>2010</v>
      </c>
      <c r="D145" s="17" t="s">
        <v>58</v>
      </c>
      <c r="E145" s="26">
        <v>350</v>
      </c>
      <c r="F145" s="26">
        <v>350</v>
      </c>
      <c r="G145" s="232"/>
      <c r="H145" s="2"/>
    </row>
    <row r="146" spans="1:8" ht="30.75" customHeight="1">
      <c r="A146" s="240"/>
      <c r="B146" s="231"/>
      <c r="C146" s="51">
        <v>2030</v>
      </c>
      <c r="D146" s="39" t="s">
        <v>102</v>
      </c>
      <c r="E146" s="26">
        <v>124000</v>
      </c>
      <c r="F146" s="26">
        <v>123882.74</v>
      </c>
      <c r="G146" s="232"/>
      <c r="H146" s="2"/>
    </row>
    <row r="147" spans="1:9" s="5" customFormat="1" ht="21" customHeight="1">
      <c r="A147" s="84">
        <v>853</v>
      </c>
      <c r="B147" s="91"/>
      <c r="C147" s="179"/>
      <c r="D147" s="180" t="s">
        <v>98</v>
      </c>
      <c r="E147" s="87">
        <f>E148</f>
        <v>44058.56</v>
      </c>
      <c r="F147" s="87">
        <f>F148</f>
        <v>36863.48</v>
      </c>
      <c r="G147" s="199">
        <v>0.8366</v>
      </c>
      <c r="H147" s="2"/>
      <c r="I147" s="4"/>
    </row>
    <row r="148" spans="1:9" s="5" customFormat="1" ht="18.75" customHeight="1">
      <c r="A148" s="257"/>
      <c r="B148" s="127">
        <v>85395</v>
      </c>
      <c r="C148" s="127"/>
      <c r="D148" s="128" t="s">
        <v>9</v>
      </c>
      <c r="E148" s="129">
        <f>E149+E150</f>
        <v>44058.56</v>
      </c>
      <c r="F148" s="129">
        <f>F149+F150</f>
        <v>36863.48</v>
      </c>
      <c r="G148" s="198">
        <v>0.8366</v>
      </c>
      <c r="H148" s="2"/>
      <c r="I148" s="4"/>
    </row>
    <row r="149" spans="1:9" s="5" customFormat="1" ht="50.25" customHeight="1">
      <c r="A149" s="240"/>
      <c r="B149" s="244"/>
      <c r="C149" s="52">
        <v>2057</v>
      </c>
      <c r="D149" s="35" t="s">
        <v>104</v>
      </c>
      <c r="E149" s="167">
        <v>39037.99</v>
      </c>
      <c r="F149" s="167">
        <v>32600.29</v>
      </c>
      <c r="G149" s="232"/>
      <c r="H149" s="3"/>
      <c r="I149" s="4"/>
    </row>
    <row r="150" spans="1:9" s="5" customFormat="1" ht="51" customHeight="1">
      <c r="A150" s="240"/>
      <c r="B150" s="239"/>
      <c r="C150" s="52">
        <v>2059</v>
      </c>
      <c r="D150" s="35" t="s">
        <v>104</v>
      </c>
      <c r="E150" s="167">
        <v>5020.57</v>
      </c>
      <c r="F150" s="167">
        <v>4263.19</v>
      </c>
      <c r="G150" s="229"/>
      <c r="H150" s="3"/>
      <c r="I150" s="4"/>
    </row>
    <row r="151" spans="1:9" s="5" customFormat="1" ht="27.75" customHeight="1">
      <c r="A151" s="77">
        <v>854</v>
      </c>
      <c r="B151" s="91"/>
      <c r="C151" s="74"/>
      <c r="D151" s="75" t="s">
        <v>38</v>
      </c>
      <c r="E151" s="76">
        <f>E152</f>
        <v>64146</v>
      </c>
      <c r="F151" s="76">
        <f>F152</f>
        <v>59697.799999999996</v>
      </c>
      <c r="G151" s="196">
        <v>0.9306</v>
      </c>
      <c r="H151" s="3"/>
      <c r="I151" s="4"/>
    </row>
    <row r="152" spans="1:9" s="5" customFormat="1" ht="23.25" customHeight="1">
      <c r="A152" s="240"/>
      <c r="B152" s="130">
        <v>85415</v>
      </c>
      <c r="C152" s="99"/>
      <c r="D152" s="100" t="s">
        <v>83</v>
      </c>
      <c r="E152" s="101">
        <f>E153+E154</f>
        <v>64146</v>
      </c>
      <c r="F152" s="101">
        <f>F153+F154</f>
        <v>59697.799999999996</v>
      </c>
      <c r="G152" s="195">
        <v>0.9306</v>
      </c>
      <c r="H152" s="3"/>
      <c r="I152" s="4"/>
    </row>
    <row r="153" spans="1:9" s="5" customFormat="1" ht="29.25" customHeight="1">
      <c r="A153" s="240"/>
      <c r="B153" s="237"/>
      <c r="C153" s="16">
        <v>2030</v>
      </c>
      <c r="D153" s="39" t="s">
        <v>133</v>
      </c>
      <c r="E153" s="27">
        <v>62476</v>
      </c>
      <c r="F153" s="27">
        <v>59115.02</v>
      </c>
      <c r="G153" s="218"/>
      <c r="H153" s="3"/>
      <c r="I153" s="4"/>
    </row>
    <row r="154" spans="1:9" s="5" customFormat="1" ht="49.5" customHeight="1">
      <c r="A154" s="240"/>
      <c r="B154" s="211"/>
      <c r="C154" s="162">
        <v>2040</v>
      </c>
      <c r="D154" s="192" t="s">
        <v>135</v>
      </c>
      <c r="E154" s="167">
        <v>1670</v>
      </c>
      <c r="F154" s="167">
        <v>582.78</v>
      </c>
      <c r="G154" s="219"/>
      <c r="H154" s="3"/>
      <c r="I154" s="4"/>
    </row>
    <row r="155" spans="1:8" ht="26.25" customHeight="1">
      <c r="A155" s="85">
        <v>855</v>
      </c>
      <c r="B155" s="85"/>
      <c r="C155" s="163"/>
      <c r="D155" s="164" t="s">
        <v>84</v>
      </c>
      <c r="E155" s="87">
        <f>E156+E158+E161+E163</f>
        <v>11880580</v>
      </c>
      <c r="F155" s="87">
        <f>F156+F158+F161+F163</f>
        <v>11496388.32</v>
      </c>
      <c r="G155" s="203">
        <v>0.9676</v>
      </c>
      <c r="H155" s="2"/>
    </row>
    <row r="156" spans="1:8" ht="18" customHeight="1">
      <c r="A156" s="258"/>
      <c r="B156" s="127">
        <v>85501</v>
      </c>
      <c r="C156" s="131"/>
      <c r="D156" s="128" t="s">
        <v>89</v>
      </c>
      <c r="E156" s="129">
        <f>E157</f>
        <v>7220000</v>
      </c>
      <c r="F156" s="129">
        <f>F157</f>
        <v>7155863.95</v>
      </c>
      <c r="G156" s="198">
        <f>F156/E156</f>
        <v>0.9911168905817175</v>
      </c>
      <c r="H156" s="2"/>
    </row>
    <row r="157" spans="1:8" ht="57.75" customHeight="1">
      <c r="A157" s="259"/>
      <c r="B157" s="16"/>
      <c r="C157" s="16">
        <v>2060</v>
      </c>
      <c r="D157" s="17" t="s">
        <v>85</v>
      </c>
      <c r="E157" s="27">
        <v>7220000</v>
      </c>
      <c r="F157" s="27">
        <v>7155863.95</v>
      </c>
      <c r="G157" s="184"/>
      <c r="H157" s="2"/>
    </row>
    <row r="158" spans="1:8" ht="27" customHeight="1">
      <c r="A158" s="259"/>
      <c r="B158" s="127">
        <v>85502</v>
      </c>
      <c r="C158" s="127"/>
      <c r="D158" s="128" t="s">
        <v>90</v>
      </c>
      <c r="E158" s="129">
        <f>E159+E160</f>
        <v>4135000</v>
      </c>
      <c r="F158" s="129">
        <f>F159+F160</f>
        <v>3901201.82</v>
      </c>
      <c r="G158" s="198">
        <v>0.9434</v>
      </c>
      <c r="H158" s="2"/>
    </row>
    <row r="159" spans="1:8" ht="36.75" customHeight="1">
      <c r="A159" s="259"/>
      <c r="B159" s="244"/>
      <c r="C159" s="153">
        <v>2010</v>
      </c>
      <c r="D159" s="17" t="s">
        <v>58</v>
      </c>
      <c r="E159" s="170">
        <v>4135000</v>
      </c>
      <c r="F159" s="170">
        <v>3880498.34</v>
      </c>
      <c r="G159" s="260"/>
      <c r="H159" s="2"/>
    </row>
    <row r="160" spans="1:8" ht="26.25" customHeight="1">
      <c r="A160" s="259"/>
      <c r="B160" s="244"/>
      <c r="C160" s="16">
        <v>2360</v>
      </c>
      <c r="D160" s="17" t="s">
        <v>86</v>
      </c>
      <c r="E160" s="27">
        <v>0</v>
      </c>
      <c r="F160" s="27">
        <v>20703.48</v>
      </c>
      <c r="G160" s="260"/>
      <c r="H160" s="2"/>
    </row>
    <row r="161" spans="1:8" ht="14.25" customHeight="1">
      <c r="A161" s="259"/>
      <c r="B161" s="127">
        <v>85503</v>
      </c>
      <c r="C161" s="127"/>
      <c r="D161" s="128" t="s">
        <v>87</v>
      </c>
      <c r="E161" s="129">
        <f>E162</f>
        <v>200</v>
      </c>
      <c r="F161" s="129">
        <f>F162</f>
        <v>122.55</v>
      </c>
      <c r="G161" s="198">
        <v>0.6127</v>
      </c>
      <c r="H161" s="2"/>
    </row>
    <row r="162" spans="1:7" ht="42" customHeight="1">
      <c r="A162" s="259"/>
      <c r="B162" s="16"/>
      <c r="C162" s="16">
        <v>2010</v>
      </c>
      <c r="D162" s="17" t="s">
        <v>58</v>
      </c>
      <c r="E162" s="27">
        <v>200</v>
      </c>
      <c r="F162" s="27">
        <v>122.55</v>
      </c>
      <c r="G162" s="184"/>
    </row>
    <row r="163" spans="1:7" ht="12.75">
      <c r="A163" s="259"/>
      <c r="B163" s="127">
        <v>85504</v>
      </c>
      <c r="C163" s="131"/>
      <c r="D163" s="128" t="s">
        <v>88</v>
      </c>
      <c r="E163" s="129">
        <f>E164+E165+E166</f>
        <v>525380</v>
      </c>
      <c r="F163" s="129">
        <f>F164+F165+F166</f>
        <v>439200</v>
      </c>
      <c r="G163" s="198">
        <v>0.8359</v>
      </c>
    </row>
    <row r="164" spans="1:7" ht="39.75" customHeight="1">
      <c r="A164" s="259"/>
      <c r="B164" s="235"/>
      <c r="C164" s="16">
        <v>2010</v>
      </c>
      <c r="D164" s="17" t="s">
        <v>58</v>
      </c>
      <c r="E164" s="27">
        <v>506540</v>
      </c>
      <c r="F164" s="27">
        <v>420360</v>
      </c>
      <c r="G164" s="225"/>
    </row>
    <row r="165" spans="1:7" ht="27.75" customHeight="1">
      <c r="A165" s="259"/>
      <c r="B165" s="235"/>
      <c r="C165" s="16">
        <v>2030</v>
      </c>
      <c r="D165" s="32" t="s">
        <v>102</v>
      </c>
      <c r="E165" s="27">
        <v>13522</v>
      </c>
      <c r="F165" s="27">
        <v>13522</v>
      </c>
      <c r="G165" s="262"/>
    </row>
    <row r="166" spans="1:7" ht="27.75" customHeight="1">
      <c r="A166" s="240"/>
      <c r="B166" s="236"/>
      <c r="C166" s="16">
        <v>2690</v>
      </c>
      <c r="D166" s="32" t="s">
        <v>136</v>
      </c>
      <c r="E166" s="27">
        <v>5318</v>
      </c>
      <c r="F166" s="27">
        <v>5318</v>
      </c>
      <c r="G166" s="263"/>
    </row>
    <row r="167" spans="1:7" ht="12.75">
      <c r="A167" s="88">
        <v>900</v>
      </c>
      <c r="B167" s="91"/>
      <c r="C167" s="74"/>
      <c r="D167" s="75" t="s">
        <v>92</v>
      </c>
      <c r="E167" s="76">
        <f>E168+E176+E178+E174</f>
        <v>521050</v>
      </c>
      <c r="F167" s="76">
        <f>F168+F176+F178+F174</f>
        <v>499101.95999999996</v>
      </c>
      <c r="G167" s="196">
        <v>0.9578</v>
      </c>
    </row>
    <row r="168" spans="1:9" s="11" customFormat="1" ht="12.75">
      <c r="A168" s="240"/>
      <c r="B168" s="99">
        <v>90001</v>
      </c>
      <c r="C168" s="99"/>
      <c r="D168" s="100" t="s">
        <v>39</v>
      </c>
      <c r="E168" s="101">
        <f>E169+E171+E170+E173+E172</f>
        <v>431050</v>
      </c>
      <c r="F168" s="101">
        <f>F169+F170+F171+F172+F173</f>
        <v>401614.34</v>
      </c>
      <c r="G168" s="195">
        <f>F168/E168</f>
        <v>0.9317117271778217</v>
      </c>
      <c r="H168" s="2"/>
      <c r="I168" s="2"/>
    </row>
    <row r="169" spans="1:9" s="11" customFormat="1" ht="27" customHeight="1">
      <c r="A169" s="240"/>
      <c r="B169" s="261"/>
      <c r="C169" s="18">
        <v>640</v>
      </c>
      <c r="D169" s="46" t="s">
        <v>91</v>
      </c>
      <c r="E169" s="20">
        <v>50</v>
      </c>
      <c r="F169" s="20">
        <v>0</v>
      </c>
      <c r="G169" s="228"/>
      <c r="H169" s="2"/>
      <c r="I169" s="2"/>
    </row>
    <row r="170" spans="1:9" s="11" customFormat="1" ht="12.75">
      <c r="A170" s="240"/>
      <c r="B170" s="239"/>
      <c r="C170" s="34">
        <v>830</v>
      </c>
      <c r="D170" s="15" t="s">
        <v>40</v>
      </c>
      <c r="E170" s="26">
        <v>410000</v>
      </c>
      <c r="F170" s="26">
        <v>385679.7</v>
      </c>
      <c r="G170" s="229"/>
      <c r="H170" s="2"/>
      <c r="I170" s="2"/>
    </row>
    <row r="171" spans="1:7" ht="12.75">
      <c r="A171" s="240"/>
      <c r="B171" s="239"/>
      <c r="C171" s="34">
        <v>920</v>
      </c>
      <c r="D171" s="22" t="s">
        <v>48</v>
      </c>
      <c r="E171" s="26">
        <v>1000</v>
      </c>
      <c r="F171" s="26">
        <v>635.34</v>
      </c>
      <c r="G171" s="229"/>
    </row>
    <row r="172" spans="1:7" ht="12.75">
      <c r="A172" s="240"/>
      <c r="B172" s="239"/>
      <c r="C172" s="34">
        <v>940</v>
      </c>
      <c r="D172" s="22" t="s">
        <v>111</v>
      </c>
      <c r="E172" s="26">
        <v>0</v>
      </c>
      <c r="F172" s="26">
        <v>181.3</v>
      </c>
      <c r="G172" s="229"/>
    </row>
    <row r="173" spans="1:7" ht="12.75">
      <c r="A173" s="240"/>
      <c r="B173" s="239"/>
      <c r="C173" s="34">
        <v>970</v>
      </c>
      <c r="D173" s="32" t="s">
        <v>8</v>
      </c>
      <c r="E173" s="26">
        <v>20000</v>
      </c>
      <c r="F173" s="26">
        <v>15118</v>
      </c>
      <c r="G173" s="229"/>
    </row>
    <row r="174" spans="1:7" ht="12.75">
      <c r="A174" s="240"/>
      <c r="B174" s="133">
        <v>90004</v>
      </c>
      <c r="C174" s="132"/>
      <c r="D174" s="135" t="s">
        <v>137</v>
      </c>
      <c r="E174" s="105">
        <f>E175</f>
        <v>20000</v>
      </c>
      <c r="F174" s="105">
        <f>F175</f>
        <v>20000</v>
      </c>
      <c r="G174" s="198">
        <f>F174/E174</f>
        <v>1</v>
      </c>
    </row>
    <row r="175" spans="1:7" ht="34.5" customHeight="1">
      <c r="A175" s="240"/>
      <c r="B175" s="33"/>
      <c r="C175" s="34">
        <v>2710</v>
      </c>
      <c r="D175" s="192" t="s">
        <v>132</v>
      </c>
      <c r="E175" s="26">
        <v>20000</v>
      </c>
      <c r="F175" s="26">
        <v>20000</v>
      </c>
      <c r="G175" s="184"/>
    </row>
    <row r="176" spans="1:7" ht="12.75">
      <c r="A176" s="240"/>
      <c r="B176" s="103">
        <v>90015</v>
      </c>
      <c r="C176" s="132"/>
      <c r="D176" s="116" t="s">
        <v>93</v>
      </c>
      <c r="E176" s="105">
        <f>E177</f>
        <v>20000</v>
      </c>
      <c r="F176" s="105">
        <f>F177</f>
        <v>20135.03</v>
      </c>
      <c r="G176" s="200">
        <v>1.0067</v>
      </c>
    </row>
    <row r="177" spans="1:7" ht="12.75">
      <c r="A177" s="240"/>
      <c r="B177" s="50"/>
      <c r="C177" s="34">
        <v>970</v>
      </c>
      <c r="D177" s="32" t="s">
        <v>8</v>
      </c>
      <c r="E177" s="27">
        <v>20000</v>
      </c>
      <c r="F177" s="27">
        <v>20135.03</v>
      </c>
      <c r="G177" s="188"/>
    </row>
    <row r="178" spans="1:7" ht="22.5">
      <c r="A178" s="240"/>
      <c r="B178" s="99">
        <v>90019</v>
      </c>
      <c r="C178" s="99"/>
      <c r="D178" s="100" t="s">
        <v>41</v>
      </c>
      <c r="E178" s="101">
        <f>E179</f>
        <v>50000</v>
      </c>
      <c r="F178" s="101">
        <f>F179</f>
        <v>57352.59</v>
      </c>
      <c r="G178" s="195">
        <v>1.147</v>
      </c>
    </row>
    <row r="179" spans="1:7" ht="15.75" customHeight="1">
      <c r="A179" s="240"/>
      <c r="B179" s="50"/>
      <c r="C179" s="34">
        <v>690</v>
      </c>
      <c r="D179" s="15" t="s">
        <v>14</v>
      </c>
      <c r="E179" s="26">
        <v>50000</v>
      </c>
      <c r="F179" s="26">
        <v>57352.59</v>
      </c>
      <c r="G179" s="188"/>
    </row>
    <row r="180" spans="1:7" ht="12.75">
      <c r="A180" s="77">
        <v>921</v>
      </c>
      <c r="B180" s="92"/>
      <c r="C180" s="93"/>
      <c r="D180" s="79" t="s">
        <v>56</v>
      </c>
      <c r="E180" s="80">
        <f>E181+E183</f>
        <v>11171</v>
      </c>
      <c r="F180" s="80">
        <f>F181+F183</f>
        <v>11225.53</v>
      </c>
      <c r="G180" s="204">
        <v>1.0048</v>
      </c>
    </row>
    <row r="181" spans="1:7" ht="15" customHeight="1">
      <c r="A181" s="251"/>
      <c r="B181" s="103">
        <v>92108</v>
      </c>
      <c r="C181" s="132"/>
      <c r="D181" s="104" t="s">
        <v>57</v>
      </c>
      <c r="E181" s="105">
        <f>E182</f>
        <v>0</v>
      </c>
      <c r="F181" s="105">
        <f>F182</f>
        <v>55.08</v>
      </c>
      <c r="G181" s="187"/>
    </row>
    <row r="182" spans="1:7" ht="45.75" customHeight="1">
      <c r="A182" s="251"/>
      <c r="B182" s="50"/>
      <c r="C182" s="34">
        <v>2910</v>
      </c>
      <c r="D182" s="15" t="s">
        <v>99</v>
      </c>
      <c r="E182" s="26">
        <v>0</v>
      </c>
      <c r="F182" s="26">
        <v>55.08</v>
      </c>
      <c r="G182" s="188"/>
    </row>
    <row r="183" spans="1:7" ht="12.75">
      <c r="A183" s="251"/>
      <c r="B183" s="103">
        <v>92109</v>
      </c>
      <c r="C183" s="132"/>
      <c r="D183" s="104" t="s">
        <v>78</v>
      </c>
      <c r="E183" s="105">
        <f>E184</f>
        <v>11171</v>
      </c>
      <c r="F183" s="105">
        <f>F184</f>
        <v>11170.45</v>
      </c>
      <c r="G183" s="200">
        <v>0.9999</v>
      </c>
    </row>
    <row r="184" spans="1:7" ht="15.75" customHeight="1">
      <c r="A184" s="240"/>
      <c r="B184" s="50"/>
      <c r="C184" s="34">
        <v>970</v>
      </c>
      <c r="D184" s="32" t="s">
        <v>8</v>
      </c>
      <c r="E184" s="27">
        <v>11171</v>
      </c>
      <c r="F184" s="27">
        <v>11170.45</v>
      </c>
      <c r="G184" s="188"/>
    </row>
    <row r="185" spans="1:7" ht="12.75">
      <c r="A185" s="84">
        <v>926</v>
      </c>
      <c r="B185" s="84"/>
      <c r="C185" s="94"/>
      <c r="D185" s="86" t="s">
        <v>94</v>
      </c>
      <c r="E185" s="87">
        <f>E186+E189</f>
        <v>2604315</v>
      </c>
      <c r="F185" s="87">
        <f>F186+F188</f>
        <v>2576115.12</v>
      </c>
      <c r="G185" s="204">
        <v>0.9891</v>
      </c>
    </row>
    <row r="186" spans="1:7" ht="12.75">
      <c r="A186" s="240"/>
      <c r="B186" s="133">
        <v>92601</v>
      </c>
      <c r="C186" s="134"/>
      <c r="D186" s="135" t="s">
        <v>95</v>
      </c>
      <c r="E186" s="129">
        <f>E187</f>
        <v>1104315</v>
      </c>
      <c r="F186" s="129">
        <f>F187</f>
        <v>1076115.12</v>
      </c>
      <c r="G186" s="200">
        <v>0.9744</v>
      </c>
    </row>
    <row r="187" spans="1:7" ht="12.75">
      <c r="A187" s="240"/>
      <c r="B187" s="50"/>
      <c r="C187" s="34">
        <v>970</v>
      </c>
      <c r="D187" s="32" t="s">
        <v>8</v>
      </c>
      <c r="E187" s="27">
        <v>1104315</v>
      </c>
      <c r="F187" s="27">
        <v>1076115.12</v>
      </c>
      <c r="G187" s="188"/>
    </row>
    <row r="188" spans="1:7" ht="12.75">
      <c r="A188" s="240"/>
      <c r="B188" s="103">
        <v>92695</v>
      </c>
      <c r="C188" s="127"/>
      <c r="D188" s="104" t="s">
        <v>9</v>
      </c>
      <c r="E188" s="129">
        <f>E189</f>
        <v>1500000</v>
      </c>
      <c r="F188" s="129">
        <f>F189</f>
        <v>1500000</v>
      </c>
      <c r="G188" s="200">
        <v>1</v>
      </c>
    </row>
    <row r="189" spans="1:9" s="13" customFormat="1" ht="36.75" customHeight="1">
      <c r="A189" s="240"/>
      <c r="B189" s="150"/>
      <c r="C189" s="153">
        <v>6260</v>
      </c>
      <c r="D189" s="61" t="s">
        <v>96</v>
      </c>
      <c r="E189" s="170">
        <v>1500000</v>
      </c>
      <c r="F189" s="170">
        <v>1500000</v>
      </c>
      <c r="G189" s="188"/>
      <c r="H189" s="12"/>
      <c r="I189" s="12"/>
    </row>
    <row r="190" spans="1:7" ht="12.75">
      <c r="A190" s="227"/>
      <c r="B190" s="227"/>
      <c r="C190" s="227"/>
      <c r="D190" s="67" t="s">
        <v>76</v>
      </c>
      <c r="E190" s="68">
        <f>E185+E180+E167+E155+E151+E147+E122+E93+E84+E52+E44+E32+E23+E19+E13+E10+E3+E49</f>
        <v>49290635.33</v>
      </c>
      <c r="F190" s="68">
        <f>F185+F180+F167+F155+F151+F147+F122+F93+F84+F52+F44+F32+F23+F19+F13+F10+F3+F49</f>
        <v>48007835.79</v>
      </c>
      <c r="G190" s="205">
        <v>0.9739</v>
      </c>
    </row>
  </sheetData>
  <sheetProtection selectLockedCells="1" selectUnlockedCells="1"/>
  <mergeCells count="77">
    <mergeCell ref="G5:G7"/>
    <mergeCell ref="G21:G22"/>
    <mergeCell ref="B116:B117"/>
    <mergeCell ref="G65:G73"/>
    <mergeCell ref="G116:G117"/>
    <mergeCell ref="B34:B35"/>
    <mergeCell ref="G34:G35"/>
    <mergeCell ref="G42:G43"/>
    <mergeCell ref="G15:G16"/>
    <mergeCell ref="B25:B31"/>
    <mergeCell ref="A168:A179"/>
    <mergeCell ref="A148:A150"/>
    <mergeCell ref="B149:B150"/>
    <mergeCell ref="G149:G150"/>
    <mergeCell ref="A152:A154"/>
    <mergeCell ref="A156:A166"/>
    <mergeCell ref="G159:G160"/>
    <mergeCell ref="G169:G173"/>
    <mergeCell ref="B169:B173"/>
    <mergeCell ref="G164:G166"/>
    <mergeCell ref="A1:G1"/>
    <mergeCell ref="A33:A43"/>
    <mergeCell ref="G82:G83"/>
    <mergeCell ref="B15:B16"/>
    <mergeCell ref="B127:B128"/>
    <mergeCell ref="G25:G31"/>
    <mergeCell ref="A123:A146"/>
    <mergeCell ref="A11:A12"/>
    <mergeCell ref="A53:A83"/>
    <mergeCell ref="A85:A92"/>
    <mergeCell ref="A94:A121"/>
    <mergeCell ref="B95:B98"/>
    <mergeCell ref="B113:B114"/>
    <mergeCell ref="G75:G80"/>
    <mergeCell ref="A181:A184"/>
    <mergeCell ref="B145:B146"/>
    <mergeCell ref="G145:G146"/>
    <mergeCell ref="G127:G128"/>
    <mergeCell ref="B75:B80"/>
    <mergeCell ref="B124:B125"/>
    <mergeCell ref="G57:G63"/>
    <mergeCell ref="B42:B43"/>
    <mergeCell ref="B21:B22"/>
    <mergeCell ref="B37:B38"/>
    <mergeCell ref="G113:G114"/>
    <mergeCell ref="G103:G107"/>
    <mergeCell ref="B100:B101"/>
    <mergeCell ref="B5:B7"/>
    <mergeCell ref="A24:A31"/>
    <mergeCell ref="A186:A189"/>
    <mergeCell ref="A4:A9"/>
    <mergeCell ref="A20:A22"/>
    <mergeCell ref="B82:B83"/>
    <mergeCell ref="B54:B55"/>
    <mergeCell ref="B159:B160"/>
    <mergeCell ref="A45:A48"/>
    <mergeCell ref="B65:B73"/>
    <mergeCell ref="A190:C190"/>
    <mergeCell ref="G133:G134"/>
    <mergeCell ref="G124:G125"/>
    <mergeCell ref="B103:B107"/>
    <mergeCell ref="G54:G55"/>
    <mergeCell ref="B57:B63"/>
    <mergeCell ref="G95:G98"/>
    <mergeCell ref="B133:B134"/>
    <mergeCell ref="B164:B166"/>
    <mergeCell ref="B153:B154"/>
    <mergeCell ref="B140:B142"/>
    <mergeCell ref="B136:B138"/>
    <mergeCell ref="B90:B92"/>
    <mergeCell ref="A50:A51"/>
    <mergeCell ref="A14:A18"/>
    <mergeCell ref="G153:G154"/>
    <mergeCell ref="G140:G142"/>
    <mergeCell ref="G136:G138"/>
    <mergeCell ref="G90:G92"/>
    <mergeCell ref="G37:G38"/>
  </mergeCells>
  <printOptions/>
  <pageMargins left="0.1968503937007874" right="0.1968503937007874" top="0.07874015748031496" bottom="0.1968503937007874" header="0.6299212598425197" footer="0.5905511811023623"/>
  <pageSetup firstPageNumber="35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RobertC</dc:creator>
  <cp:keywords/>
  <dc:description/>
  <cp:lastModifiedBy>Lamperska</cp:lastModifiedBy>
  <cp:lastPrinted>2019-03-15T10:31:34Z</cp:lastPrinted>
  <dcterms:created xsi:type="dcterms:W3CDTF">2015-01-29T08:39:55Z</dcterms:created>
  <dcterms:modified xsi:type="dcterms:W3CDTF">2019-03-25T08:59:27Z</dcterms:modified>
  <cp:category/>
  <cp:version/>
  <cp:contentType/>
  <cp:contentStatus/>
</cp:coreProperties>
</file>