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PRZEDMIAR" sheetId="1" r:id="rId1"/>
    <sheet name="KO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<sst xmlns="http://schemas.openxmlformats.org/spreadsheetml/2006/main" count="150" uniqueCount="65">
  <si>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Lp.</t>
  </si>
  <si>
    <t>Podstawa</t>
  </si>
  <si>
    <t>Opis</t>
  </si>
  <si>
    <t>Ilość</t>
  </si>
  <si>
    <t>Cena jedn.</t>
  </si>
  <si>
    <t>D-01.00.00 ROBOTY PRZYGOTOWAWCZE</t>
  </si>
  <si>
    <t>KNNR 1 0111-01</t>
  </si>
  <si>
    <t>Roboty pomiarowe przy liniowych robotach ziemnych - trasa dróg w terenie równinnym.</t>
  </si>
  <si>
    <t>km</t>
  </si>
  <si>
    <t>Razem dział: D-01.00.00 ROBOTY PRZYGOTOWAWCZE</t>
  </si>
  <si>
    <t>D-04.00.00 PODBUDOWA</t>
  </si>
  <si>
    <t>KNNR 6 0101-01</t>
  </si>
  <si>
    <t>KNNR 1 0205-04</t>
  </si>
  <si>
    <t>KNNR 6 0103-03</t>
  </si>
  <si>
    <t>Profilowanie i zagęszczanie podłoża wykonywane mechanicznie w gruncie kat. II-IV pod warstwy konstrukcyjne nawierzchni</t>
  </si>
  <si>
    <t>D-05.00.00 NAWIERZCHNIA</t>
  </si>
  <si>
    <t>KNR 13-12
1501-01
analogia</t>
  </si>
  <si>
    <t>KNR 2-31
0114-05 analogia</t>
  </si>
  <si>
    <t>Jedn.</t>
  </si>
  <si>
    <t>Wartość</t>
  </si>
  <si>
    <t>I</t>
  </si>
  <si>
    <t>II</t>
  </si>
  <si>
    <r>
      <t>m</t>
    </r>
    <r>
      <rPr>
        <vertAlign val="superscript"/>
        <sz val="10"/>
        <color indexed="8"/>
        <rFont val="Arial"/>
        <family val="2"/>
      </rPr>
      <t>2</t>
    </r>
  </si>
  <si>
    <t>III</t>
  </si>
  <si>
    <t>IV</t>
  </si>
  <si>
    <t>m3</t>
  </si>
  <si>
    <t>KOSZTORYS OFERTOWY</t>
  </si>
  <si>
    <t>PRZEDMIAR</t>
  </si>
  <si>
    <t>Wartość kosztorysowa robót bez podatku VAT ( zł )</t>
  </si>
  <si>
    <t>Podatek VAT ( zł )</t>
  </si>
  <si>
    <t>Ogółem wartość kosztorysowa robót ( zł )</t>
  </si>
  <si>
    <t>KNNR 6 0105-4</t>
  </si>
  <si>
    <t>Warstwy podsypkowe piaskowe zagęszczane mechanicznie o gr. 10 cm (Piasek dostarcza Wykonawca)</t>
  </si>
  <si>
    <t>Nawiechnia z kruszywa łamanego o grubości po zagęszczeniu 16cm -dotyczy zaklinowania płyt żelbetowych i poboczy (Kruszywo dostarcza Zamawiający)</t>
  </si>
  <si>
    <t>Profilowanie i zagęszczanie podłoża wykonywane mechanicznie w gruncie kat. II-IV pod warstwy konstrukcyjne nawierzchni (ZJAZDY)</t>
  </si>
  <si>
    <t>Warstwy podsypkowe piaskowe zagęszczane mechanicznie o gr. 10 cm (Piasek dostarcza Wykonawca) ZJAZDY</t>
  </si>
  <si>
    <t>Razem dział D-04.00.00 PODBUDOWA</t>
  </si>
  <si>
    <t>PRZEBUDOWA DROGI DOJAZDOWEJ DO GRUNTÓW ROLNYCH OBRĘB KONARY</t>
  </si>
  <si>
    <t>KNR 13-12
0501-01 analogia</t>
  </si>
  <si>
    <t xml:space="preserve">Koryta wykonywane mechanicznie gł. 25 cm w gruncie kat. II-VI na całej szerokości jezdni </t>
  </si>
  <si>
    <t>Roboty ziemne wykonywane koparkami przedsiębiernymi o poj.łyżki 0.60 m3 w gr.kat. I-III w ziemi uprzednio zmagazynowanej w hałdach z transportem urobku na odległość do 1 km samochodami samowyładowczymi - ZJAZDY ( składowisko w Konarach )</t>
  </si>
  <si>
    <t>Ułożenie nawierzchni z płyt drogowych żelbetowych  typu PDTP o wymiarach 120/80/16 cm (Płyty dostarcza Zamawiający)</t>
  </si>
  <si>
    <t xml:space="preserve">NAZWA INWESTYCJI:  </t>
  </si>
  <si>
    <t>ADRES INWESTYCJI:</t>
  </si>
  <si>
    <t>INWESTOR:</t>
  </si>
  <si>
    <t>ADRES INWESTORA:</t>
  </si>
  <si>
    <t>BRANŻA:</t>
  </si>
  <si>
    <t>DROGOWA</t>
  </si>
  <si>
    <t>GMINA MIEJSKA GÓRKA</t>
  </si>
  <si>
    <t>UL. RYNEK 33, 63-910 MIEJSKA GÓRKA</t>
  </si>
  <si>
    <t>DZIAŁKA NR 599, OBRĘB KONARY</t>
  </si>
  <si>
    <t>D-06.00.00 ROBOTY WYKOŃCZENIOWE</t>
  </si>
  <si>
    <r>
      <t>m</t>
    </r>
    <r>
      <rPr>
        <vertAlign val="superscript"/>
        <sz val="10"/>
        <color indexed="8"/>
        <rFont val="Arial"/>
        <family val="2"/>
      </rPr>
      <t>2</t>
    </r>
  </si>
  <si>
    <t>KNR 4-04 1103-04 analogia</t>
  </si>
  <si>
    <r>
      <t>m</t>
    </r>
    <r>
      <rPr>
        <vertAlign val="superscript"/>
        <sz val="10"/>
        <color indexed="8"/>
        <rFont val="Arial"/>
        <family val="2"/>
      </rPr>
      <t>3</t>
    </r>
  </si>
  <si>
    <t>Ściananie i uzupełnienie poboczy materiałem z korytowania - grunt kat. I-II ( obustronnie na szerokośc po 1,0m )</t>
  </si>
  <si>
    <t>Razem dział D-05.00.00 NAWIERZCHNIA</t>
  </si>
  <si>
    <t>Razem dział: D-06.00.00 ROBOTY WYKOŃCZENIOWE</t>
  </si>
  <si>
    <t>Roboty ziemne wykonywane koparkami przedsiębiernymi o poj.łyżki 0.60 m3 w gr.kat. I-III w ziemi uprzednio zmagazynowanej w hałdach z transportem urobku na odległość do 1 km samochodami samowyładowczymi ( składowisko w Konarach ). 80% materiału do wywozu 20% materiału do wbudowanie w pobocza</t>
  </si>
  <si>
    <t>KNR 2-31 1402-05 analogia</t>
  </si>
  <si>
    <t>Wywiezienie urobku przy mechanicznym załadowaniu i wyładowaniu samochodem samowyładowczym na odległośc do 1km ( składowisko w Konarach )</t>
  </si>
  <si>
    <t xml:space="preserve">SŁOWNIE: </t>
  </si>
  <si>
    <t>Nawiechnia  z płyt drogowych typu JOMB o wymiarach 100/75/12,5cm ( Płyty dostarcza Zamawiający )</t>
  </si>
  <si>
    <t>PRZEBUDOWA DROGI DOJAZDOWEJ DO GRUNTÓW ROLNYCH - OBRĘB KONARY</t>
  </si>
  <si>
    <t>Przebudowa drogi dojazdowej do gruntów rolnych - obręb Konary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</si>
</sst>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4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/>
      <right style="medium"/>
      <top style="medium">
        <color rgb="FF00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justify" vertical="center" wrapText="1"/>
    </xf>
    <xf numFmtId="2" fontId="53" fillId="0" borderId="2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justify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0" fontId="55" fillId="0" borderId="27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justify"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horizontal="center" vertical="center" wrapText="1"/>
    </xf>
    <xf numFmtId="2" fontId="53" fillId="0" borderId="29" xfId="0" applyNumberFormat="1" applyFont="1" applyBorder="1" applyAlignment="1">
      <alignment horizontal="center" vertical="center" wrapText="1"/>
    </xf>
    <xf numFmtId="2" fontId="54" fillId="0" borderId="3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54" fillId="0" borderId="32" xfId="0" applyFont="1" applyBorder="1" applyAlignment="1">
      <alignment horizontal="center" vertical="center"/>
    </xf>
    <xf numFmtId="4" fontId="54" fillId="0" borderId="32" xfId="0" applyNumberFormat="1" applyFont="1" applyBorder="1" applyAlignment="1">
      <alignment horizontal="center" vertical="center"/>
    </xf>
    <xf numFmtId="4" fontId="54" fillId="0" borderId="32" xfId="0" applyNumberFormat="1" applyFont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4" fontId="54" fillId="0" borderId="33" xfId="0" applyNumberFormat="1" applyFont="1" applyBorder="1" applyAlignment="1">
      <alignment horizontal="center" vertical="center"/>
    </xf>
    <xf numFmtId="4" fontId="54" fillId="0" borderId="33" xfId="0" applyNumberFormat="1" applyFont="1" applyBorder="1" applyAlignment="1">
      <alignment horizontal="right" vertical="center"/>
    </xf>
    <xf numFmtId="0" fontId="51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vertical="center" wrapText="1"/>
    </xf>
    <xf numFmtId="0" fontId="55" fillId="0" borderId="36" xfId="0" applyFont="1" applyBorder="1" applyAlignment="1">
      <alignment vertical="center" wrapText="1"/>
    </xf>
    <xf numFmtId="2" fontId="54" fillId="0" borderId="37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2" fontId="54" fillId="0" borderId="39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" fontId="56" fillId="0" borderId="28" xfId="0" applyNumberFormat="1" applyFont="1" applyBorder="1" applyAlignment="1">
      <alignment horizontal="center" vertical="center"/>
    </xf>
    <xf numFmtId="2" fontId="56" fillId="0" borderId="16" xfId="0" applyNumberFormat="1" applyFont="1" applyBorder="1" applyAlignment="1">
      <alignment horizontal="center" vertical="center"/>
    </xf>
    <xf numFmtId="2" fontId="57" fillId="0" borderId="31" xfId="0" applyNumberFormat="1" applyFont="1" applyBorder="1" applyAlignment="1">
      <alignment horizontal="center" vertical="center"/>
    </xf>
    <xf numFmtId="2" fontId="57" fillId="0" borderId="40" xfId="0" applyNumberFormat="1" applyFont="1" applyBorder="1" applyAlignment="1">
      <alignment horizontal="center" vertical="center"/>
    </xf>
    <xf numFmtId="2" fontId="57" fillId="0" borderId="16" xfId="0" applyNumberFormat="1" applyFont="1" applyBorder="1" applyAlignment="1">
      <alignment horizontal="center" vertical="center"/>
    </xf>
    <xf numFmtId="2" fontId="53" fillId="0" borderId="41" xfId="0" applyNumberFormat="1" applyFont="1" applyBorder="1" applyAlignment="1">
      <alignment horizontal="center" vertical="center" wrapText="1"/>
    </xf>
    <xf numFmtId="2" fontId="53" fillId="0" borderId="31" xfId="0" applyNumberFormat="1" applyFont="1" applyBorder="1" applyAlignment="1">
      <alignment horizontal="center" vertical="center" wrapText="1"/>
    </xf>
    <xf numFmtId="4" fontId="54" fillId="0" borderId="42" xfId="0" applyNumberFormat="1" applyFont="1" applyBorder="1" applyAlignment="1">
      <alignment horizontal="center" vertical="center"/>
    </xf>
    <xf numFmtId="4" fontId="54" fillId="0" borderId="43" xfId="0" applyNumberFormat="1" applyFont="1" applyBorder="1" applyAlignment="1">
      <alignment horizontal="center" vertical="center"/>
    </xf>
    <xf numFmtId="0" fontId="51" fillId="0" borderId="4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1" fillId="0" borderId="49" xfId="0" applyFont="1" applyBorder="1" applyAlignment="1">
      <alignment vertical="center" wrapText="1"/>
    </xf>
    <xf numFmtId="0" fontId="51" fillId="0" borderId="50" xfId="0" applyFont="1" applyBorder="1" applyAlignment="1">
      <alignment vertical="center" wrapText="1"/>
    </xf>
    <xf numFmtId="0" fontId="51" fillId="0" borderId="51" xfId="0" applyFont="1" applyBorder="1" applyAlignment="1">
      <alignment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2" fontId="53" fillId="0" borderId="39" xfId="0" applyNumberFormat="1" applyFont="1" applyBorder="1" applyAlignment="1">
      <alignment horizontal="center" vertical="center" wrapText="1"/>
    </xf>
    <xf numFmtId="2" fontId="53" fillId="0" borderId="54" xfId="0" applyNumberFormat="1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55" xfId="0" applyFont="1" applyBorder="1" applyAlignment="1">
      <alignment vertical="center" wrapText="1"/>
    </xf>
    <xf numFmtId="0" fontId="51" fillId="0" borderId="56" xfId="0" applyFont="1" applyBorder="1" applyAlignment="1">
      <alignment vertical="center" wrapText="1"/>
    </xf>
    <xf numFmtId="0" fontId="51" fillId="0" borderId="57" xfId="0" applyFont="1" applyBorder="1" applyAlignment="1">
      <alignment vertical="center" wrapText="1"/>
    </xf>
    <xf numFmtId="0" fontId="51" fillId="0" borderId="6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51" fillId="0" borderId="61" xfId="0" applyFont="1" applyBorder="1" applyAlignment="1">
      <alignment vertical="center" wrapText="1"/>
    </xf>
    <xf numFmtId="0" fontId="51" fillId="0" borderId="62" xfId="0" applyFont="1" applyBorder="1" applyAlignment="1">
      <alignment vertical="center" wrapText="1"/>
    </xf>
    <xf numFmtId="0" fontId="51" fillId="0" borderId="63" xfId="0" applyFont="1" applyBorder="1" applyAlignment="1">
      <alignment vertical="center" wrapText="1"/>
    </xf>
    <xf numFmtId="0" fontId="51" fillId="0" borderId="64" xfId="0" applyFont="1" applyBorder="1" applyAlignment="1">
      <alignment vertical="center" wrapText="1"/>
    </xf>
    <xf numFmtId="0" fontId="51" fillId="0" borderId="65" xfId="0" applyFont="1" applyBorder="1" applyAlignment="1">
      <alignment vertical="center" wrapText="1"/>
    </xf>
    <xf numFmtId="0" fontId="51" fillId="0" borderId="66" xfId="0" applyFont="1" applyBorder="1" applyAlignment="1">
      <alignment vertical="center" wrapText="1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60" fillId="0" borderId="51" xfId="0" applyFont="1" applyBorder="1" applyAlignment="1">
      <alignment horizontal="left"/>
    </xf>
    <xf numFmtId="2" fontId="54" fillId="0" borderId="14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1" fillId="0" borderId="30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60" xfId="0" applyFont="1" applyBorder="1" applyAlignment="1">
      <alignment vertical="center" wrapText="1"/>
    </xf>
    <xf numFmtId="0" fontId="51" fillId="0" borderId="67" xfId="0" applyFont="1" applyBorder="1" applyAlignment="1">
      <alignment vertical="center" wrapText="1"/>
    </xf>
    <xf numFmtId="0" fontId="51" fillId="0" borderId="67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.140625" style="3" customWidth="1"/>
    <col min="2" max="2" width="16.00390625" style="0" customWidth="1"/>
    <col min="3" max="3" width="52.8515625" style="0" customWidth="1"/>
    <col min="4" max="4" width="12.00390625" style="3" customWidth="1"/>
    <col min="5" max="5" width="10.421875" style="0" bestFit="1" customWidth="1"/>
  </cols>
  <sheetData>
    <row r="1" spans="1:5" ht="48" customHeight="1">
      <c r="A1" s="101" t="s">
        <v>27</v>
      </c>
      <c r="B1" s="101"/>
      <c r="C1" s="101"/>
      <c r="D1" s="101"/>
      <c r="E1" s="101"/>
    </row>
    <row r="2" spans="1:5" ht="16.5">
      <c r="A2" s="41"/>
      <c r="B2" s="42"/>
      <c r="C2" s="42"/>
      <c r="D2" s="43"/>
      <c r="E2" s="43"/>
    </row>
    <row r="3" spans="1:5" ht="46.5" customHeight="1">
      <c r="A3" s="99" t="s">
        <v>42</v>
      </c>
      <c r="B3" s="99"/>
      <c r="C3" s="99" t="s">
        <v>63</v>
      </c>
      <c r="D3" s="99"/>
      <c r="E3" s="99"/>
    </row>
    <row r="4" spans="1:5" ht="15">
      <c r="A4" s="99" t="s">
        <v>43</v>
      </c>
      <c r="B4" s="99"/>
      <c r="C4" s="99" t="s">
        <v>50</v>
      </c>
      <c r="D4" s="99"/>
      <c r="E4" s="99"/>
    </row>
    <row r="5" spans="1:5" ht="31.5" customHeight="1">
      <c r="A5" s="99" t="s">
        <v>44</v>
      </c>
      <c r="B5" s="99"/>
      <c r="C5" s="99" t="s">
        <v>48</v>
      </c>
      <c r="D5" s="99"/>
      <c r="E5" s="99"/>
    </row>
    <row r="6" spans="1:5" ht="15">
      <c r="A6" s="99" t="s">
        <v>45</v>
      </c>
      <c r="B6" s="99"/>
      <c r="C6" s="99" t="s">
        <v>49</v>
      </c>
      <c r="D6" s="99"/>
      <c r="E6" s="99"/>
    </row>
    <row r="7" spans="1:5" ht="15">
      <c r="A7" s="99" t="s">
        <v>46</v>
      </c>
      <c r="B7" s="99"/>
      <c r="C7" s="99" t="s">
        <v>47</v>
      </c>
      <c r="D7" s="99"/>
      <c r="E7" s="99"/>
    </row>
    <row r="8" spans="1:5" ht="15">
      <c r="A8" s="5"/>
      <c r="B8" s="4"/>
      <c r="C8" s="5"/>
      <c r="D8" s="6"/>
      <c r="E8" s="7"/>
    </row>
    <row r="9" spans="1:5" ht="48.75" customHeight="1" thickBot="1">
      <c r="A9" s="100" t="s">
        <v>37</v>
      </c>
      <c r="B9" s="100"/>
      <c r="C9" s="100"/>
      <c r="D9" s="100"/>
      <c r="E9" s="100"/>
    </row>
    <row r="10" spans="1:5" ht="15.75" thickBot="1">
      <c r="A10" s="16" t="s">
        <v>0</v>
      </c>
      <c r="B10" s="17" t="s">
        <v>1</v>
      </c>
      <c r="C10" s="17" t="s">
        <v>2</v>
      </c>
      <c r="D10" s="17" t="s">
        <v>18</v>
      </c>
      <c r="E10" s="18" t="s">
        <v>3</v>
      </c>
    </row>
    <row r="11" spans="1:5" ht="30" customHeight="1" thickBot="1">
      <c r="A11" s="89" t="s">
        <v>64</v>
      </c>
      <c r="B11" s="90"/>
      <c r="C11" s="90"/>
      <c r="D11" s="90"/>
      <c r="E11" s="91"/>
    </row>
    <row r="12" spans="1:5" ht="30" customHeight="1" thickBot="1">
      <c r="A12" s="19" t="s">
        <v>20</v>
      </c>
      <c r="B12" s="9"/>
      <c r="C12" s="92" t="s">
        <v>5</v>
      </c>
      <c r="D12" s="93"/>
      <c r="E12" s="94"/>
    </row>
    <row r="13" spans="1:5" ht="30" customHeight="1" thickBot="1">
      <c r="A13" s="20">
        <v>1</v>
      </c>
      <c r="B13" s="30" t="s">
        <v>6</v>
      </c>
      <c r="C13" s="29" t="s">
        <v>7</v>
      </c>
      <c r="D13" s="12" t="s">
        <v>8</v>
      </c>
      <c r="E13" s="24">
        <v>0.36</v>
      </c>
    </row>
    <row r="14" spans="1:5" ht="39.75" customHeight="1" thickBot="1">
      <c r="A14" s="95" t="s">
        <v>9</v>
      </c>
      <c r="B14" s="96"/>
      <c r="C14" s="96"/>
      <c r="D14" s="96"/>
      <c r="E14" s="97"/>
    </row>
    <row r="15" spans="1:5" ht="30" customHeight="1" thickBot="1">
      <c r="A15" s="21" t="s">
        <v>21</v>
      </c>
      <c r="B15" s="9"/>
      <c r="C15" s="98" t="s">
        <v>10</v>
      </c>
      <c r="D15" s="90"/>
      <c r="E15" s="91"/>
    </row>
    <row r="16" spans="1:5" ht="27" customHeight="1" thickBot="1">
      <c r="A16" s="15">
        <v>2</v>
      </c>
      <c r="B16" s="30" t="s">
        <v>11</v>
      </c>
      <c r="C16" s="29" t="s">
        <v>39</v>
      </c>
      <c r="D16" s="12" t="s">
        <v>22</v>
      </c>
      <c r="E16" s="24">
        <f>360*4</f>
        <v>1440</v>
      </c>
    </row>
    <row r="17" spans="1:5" ht="43.5" customHeight="1">
      <c r="A17" s="79">
        <v>3</v>
      </c>
      <c r="B17" s="81" t="s">
        <v>12</v>
      </c>
      <c r="C17" s="83" t="s">
        <v>58</v>
      </c>
      <c r="D17" s="85" t="s">
        <v>25</v>
      </c>
      <c r="E17" s="87">
        <f>E16*0.25*0.8</f>
        <v>288</v>
      </c>
    </row>
    <row r="18" spans="1:5" ht="29.25" customHeight="1" thickBot="1">
      <c r="A18" s="80"/>
      <c r="B18" s="82"/>
      <c r="C18" s="84"/>
      <c r="D18" s="86"/>
      <c r="E18" s="88"/>
    </row>
    <row r="19" spans="1:5" ht="24.75" customHeight="1" thickBot="1">
      <c r="A19" s="15">
        <v>4</v>
      </c>
      <c r="B19" s="30" t="s">
        <v>13</v>
      </c>
      <c r="C19" s="29" t="s">
        <v>14</v>
      </c>
      <c r="D19" s="12" t="s">
        <v>22</v>
      </c>
      <c r="E19" s="24">
        <f>E16</f>
        <v>1440</v>
      </c>
    </row>
    <row r="20" spans="1:5" ht="23.25" thickBot="1">
      <c r="A20" s="15">
        <v>5</v>
      </c>
      <c r="B20" s="30" t="s">
        <v>31</v>
      </c>
      <c r="C20" s="29" t="s">
        <v>32</v>
      </c>
      <c r="D20" s="12" t="s">
        <v>22</v>
      </c>
      <c r="E20" s="24">
        <f>E16</f>
        <v>1440</v>
      </c>
    </row>
    <row r="21" spans="1:5" ht="23.25" thickBot="1">
      <c r="A21" s="15">
        <v>6</v>
      </c>
      <c r="B21" s="30" t="s">
        <v>11</v>
      </c>
      <c r="C21" s="29" t="s">
        <v>39</v>
      </c>
      <c r="D21" s="12" t="s">
        <v>22</v>
      </c>
      <c r="E21" s="24">
        <f>E25</f>
        <v>50</v>
      </c>
    </row>
    <row r="22" spans="1:5" ht="15">
      <c r="A22" s="79">
        <v>7</v>
      </c>
      <c r="B22" s="81" t="s">
        <v>12</v>
      </c>
      <c r="C22" s="83" t="s">
        <v>40</v>
      </c>
      <c r="D22" s="85" t="s">
        <v>25</v>
      </c>
      <c r="E22" s="87">
        <f>E25*0.25</f>
        <v>12.5</v>
      </c>
    </row>
    <row r="23" spans="1:5" ht="36" customHeight="1" thickBot="1">
      <c r="A23" s="80"/>
      <c r="B23" s="82"/>
      <c r="C23" s="84"/>
      <c r="D23" s="86"/>
      <c r="E23" s="88"/>
    </row>
    <row r="24" spans="1:5" ht="23.25" thickBot="1">
      <c r="A24" s="15">
        <v>8</v>
      </c>
      <c r="B24" s="30" t="s">
        <v>13</v>
      </c>
      <c r="C24" s="29" t="s">
        <v>34</v>
      </c>
      <c r="D24" s="12" t="s">
        <v>22</v>
      </c>
      <c r="E24" s="24">
        <f>E30</f>
        <v>50</v>
      </c>
    </row>
    <row r="25" spans="1:5" ht="23.25" thickBot="1">
      <c r="A25" s="15">
        <v>9</v>
      </c>
      <c r="B25" s="30" t="s">
        <v>31</v>
      </c>
      <c r="C25" s="29" t="s">
        <v>35</v>
      </c>
      <c r="D25" s="12" t="s">
        <v>22</v>
      </c>
      <c r="E25" s="24">
        <f>E30</f>
        <v>50</v>
      </c>
    </row>
    <row r="26" spans="1:5" ht="39.75" customHeight="1" thickBot="1">
      <c r="A26" s="67" t="s">
        <v>36</v>
      </c>
      <c r="B26" s="68"/>
      <c r="C26" s="68"/>
      <c r="D26" s="68"/>
      <c r="E26" s="69"/>
    </row>
    <row r="27" spans="1:5" ht="15.75" thickBot="1">
      <c r="A27" s="51" t="s">
        <v>23</v>
      </c>
      <c r="B27" s="52"/>
      <c r="C27" s="70" t="s">
        <v>15</v>
      </c>
      <c r="D27" s="71"/>
      <c r="E27" s="72"/>
    </row>
    <row r="28" spans="1:5" ht="34.5" thickBot="1">
      <c r="A28" s="20">
        <v>10</v>
      </c>
      <c r="B28" s="30" t="s">
        <v>16</v>
      </c>
      <c r="C28" s="29" t="s">
        <v>41</v>
      </c>
      <c r="D28" s="26" t="s">
        <v>22</v>
      </c>
      <c r="E28" s="24">
        <f>360*1.6</f>
        <v>576</v>
      </c>
    </row>
    <row r="29" spans="1:5" ht="34.5" thickBot="1">
      <c r="A29" s="55">
        <v>11</v>
      </c>
      <c r="B29" s="25" t="s">
        <v>17</v>
      </c>
      <c r="C29" s="33" t="s">
        <v>33</v>
      </c>
      <c r="D29" s="35" t="s">
        <v>22</v>
      </c>
      <c r="E29" s="63">
        <f>360*2.4</f>
        <v>864</v>
      </c>
    </row>
    <row r="30" spans="1:5" ht="23.25" thickBot="1">
      <c r="A30" s="27">
        <v>12</v>
      </c>
      <c r="B30" s="36" t="s">
        <v>38</v>
      </c>
      <c r="C30" s="37" t="s">
        <v>62</v>
      </c>
      <c r="D30" s="38" t="s">
        <v>22</v>
      </c>
      <c r="E30" s="64">
        <v>50</v>
      </c>
    </row>
    <row r="31" spans="1:5" ht="39.75" customHeight="1" thickBot="1">
      <c r="A31" s="73" t="s">
        <v>56</v>
      </c>
      <c r="B31" s="74"/>
      <c r="C31" s="74"/>
      <c r="D31" s="74"/>
      <c r="E31" s="75"/>
    </row>
    <row r="32" spans="1:5" ht="15.75" thickBot="1">
      <c r="A32" s="51" t="s">
        <v>24</v>
      </c>
      <c r="B32" s="52"/>
      <c r="C32" s="70" t="s">
        <v>51</v>
      </c>
      <c r="D32" s="71"/>
      <c r="E32" s="72"/>
    </row>
    <row r="33" spans="1:5" ht="23.25" thickBot="1">
      <c r="A33" s="20">
        <v>13</v>
      </c>
      <c r="B33" s="25" t="s">
        <v>59</v>
      </c>
      <c r="C33" s="33" t="s">
        <v>55</v>
      </c>
      <c r="D33" s="45" t="s">
        <v>52</v>
      </c>
      <c r="E33" s="65">
        <f>E13*1000*2</f>
        <v>720</v>
      </c>
    </row>
    <row r="34" spans="1:5" ht="34.5" thickBot="1">
      <c r="A34" s="22">
        <v>14</v>
      </c>
      <c r="B34" s="23" t="s">
        <v>53</v>
      </c>
      <c r="C34" s="53" t="s">
        <v>60</v>
      </c>
      <c r="D34" s="48" t="s">
        <v>54</v>
      </c>
      <c r="E34" s="66">
        <f>E33*0.1</f>
        <v>72</v>
      </c>
    </row>
    <row r="35" spans="1:5" ht="39.75" customHeight="1" thickBot="1">
      <c r="A35" s="76" t="s">
        <v>57</v>
      </c>
      <c r="B35" s="77"/>
      <c r="C35" s="77"/>
      <c r="D35" s="77"/>
      <c r="E35" s="78"/>
    </row>
  </sheetData>
  <sheetProtection/>
  <mergeCells count="31">
    <mergeCell ref="A5:B5"/>
    <mergeCell ref="C5:E5"/>
    <mergeCell ref="A1:E1"/>
    <mergeCell ref="A3:B3"/>
    <mergeCell ref="C3:E3"/>
    <mergeCell ref="A4:B4"/>
    <mergeCell ref="C4:E4"/>
    <mergeCell ref="A6:B6"/>
    <mergeCell ref="C6:E6"/>
    <mergeCell ref="A7:B7"/>
    <mergeCell ref="C7:E7"/>
    <mergeCell ref="A9:E9"/>
    <mergeCell ref="A11:E11"/>
    <mergeCell ref="C12:E12"/>
    <mergeCell ref="A14:E14"/>
    <mergeCell ref="C15:E15"/>
    <mergeCell ref="A17:A18"/>
    <mergeCell ref="B17:B18"/>
    <mergeCell ref="C17:C18"/>
    <mergeCell ref="D17:D18"/>
    <mergeCell ref="E17:E18"/>
    <mergeCell ref="A22:A23"/>
    <mergeCell ref="B22:B23"/>
    <mergeCell ref="C22:C23"/>
    <mergeCell ref="D22:D23"/>
    <mergeCell ref="E22:E23"/>
    <mergeCell ref="A26:E26"/>
    <mergeCell ref="C27:E27"/>
    <mergeCell ref="A31:E31"/>
    <mergeCell ref="C32:E32"/>
    <mergeCell ref="A35:E35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.140625" style="3" customWidth="1"/>
    <col min="2" max="2" width="16.00390625" style="0" customWidth="1"/>
    <col min="3" max="3" width="52.8515625" style="0" customWidth="1"/>
    <col min="4" max="4" width="12.00390625" style="3" customWidth="1"/>
    <col min="5" max="5" width="10.421875" style="0" bestFit="1" customWidth="1"/>
    <col min="7" max="7" width="11.421875" style="3" customWidth="1"/>
  </cols>
  <sheetData>
    <row r="1" spans="1:7" ht="48" customHeight="1">
      <c r="A1" s="121" t="s">
        <v>26</v>
      </c>
      <c r="B1" s="121"/>
      <c r="C1" s="121"/>
      <c r="D1" s="121"/>
      <c r="E1" s="121"/>
      <c r="F1" s="121"/>
      <c r="G1" s="121"/>
    </row>
    <row r="2" spans="1:7" ht="16.5">
      <c r="A2" s="41"/>
      <c r="B2" s="42"/>
      <c r="C2" s="42"/>
      <c r="D2" s="43"/>
      <c r="E2" s="43"/>
      <c r="F2" s="44"/>
      <c r="G2" s="43"/>
    </row>
    <row r="3" spans="1:7" ht="46.5" customHeight="1">
      <c r="A3" s="99" t="s">
        <v>42</v>
      </c>
      <c r="B3" s="99"/>
      <c r="C3" s="99" t="s">
        <v>63</v>
      </c>
      <c r="D3" s="99"/>
      <c r="E3" s="99"/>
      <c r="F3" s="99"/>
      <c r="G3" s="99"/>
    </row>
    <row r="4" spans="1:7" ht="15">
      <c r="A4" s="99" t="s">
        <v>43</v>
      </c>
      <c r="B4" s="99"/>
      <c r="C4" s="99" t="s">
        <v>50</v>
      </c>
      <c r="D4" s="99"/>
      <c r="E4" s="99"/>
      <c r="F4" s="99"/>
      <c r="G4" s="99"/>
    </row>
    <row r="5" spans="1:7" ht="31.5" customHeight="1">
      <c r="A5" s="99" t="s">
        <v>44</v>
      </c>
      <c r="B5" s="99"/>
      <c r="C5" s="99" t="s">
        <v>48</v>
      </c>
      <c r="D5" s="99"/>
      <c r="E5" s="99"/>
      <c r="F5" s="99"/>
      <c r="G5" s="99"/>
    </row>
    <row r="6" spans="1:7" ht="15">
      <c r="A6" s="99" t="s">
        <v>45</v>
      </c>
      <c r="B6" s="99"/>
      <c r="C6" s="99" t="s">
        <v>49</v>
      </c>
      <c r="D6" s="99"/>
      <c r="E6" s="99"/>
      <c r="F6" s="99"/>
      <c r="G6" s="99"/>
    </row>
    <row r="7" spans="1:7" ht="15">
      <c r="A7" s="99" t="s">
        <v>46</v>
      </c>
      <c r="B7" s="99"/>
      <c r="C7" s="99" t="s">
        <v>47</v>
      </c>
      <c r="D7" s="99"/>
      <c r="E7" s="99"/>
      <c r="F7" s="99"/>
      <c r="G7" s="99"/>
    </row>
    <row r="8" spans="1:6" ht="15">
      <c r="A8" s="5"/>
      <c r="B8" s="4"/>
      <c r="C8" s="5"/>
      <c r="D8" s="6"/>
      <c r="E8" s="7"/>
      <c r="F8" s="7"/>
    </row>
    <row r="9" spans="1:7" ht="19.5" thickBot="1">
      <c r="A9" s="122" t="s">
        <v>63</v>
      </c>
      <c r="B9" s="122"/>
      <c r="C9" s="122"/>
      <c r="D9" s="122"/>
      <c r="E9" s="122"/>
      <c r="F9" s="122"/>
      <c r="G9" s="122"/>
    </row>
    <row r="10" spans="1:7" ht="23.25" thickBot="1">
      <c r="A10" s="13" t="s">
        <v>0</v>
      </c>
      <c r="B10" s="1" t="s">
        <v>1</v>
      </c>
      <c r="C10" s="1" t="s">
        <v>2</v>
      </c>
      <c r="D10" s="1" t="s">
        <v>18</v>
      </c>
      <c r="E10" s="1" t="s">
        <v>3</v>
      </c>
      <c r="F10" s="2" t="s">
        <v>4</v>
      </c>
      <c r="G10" s="1" t="s">
        <v>19</v>
      </c>
    </row>
    <row r="11" spans="1:7" ht="30" customHeight="1" thickBot="1">
      <c r="A11" s="98" t="s">
        <v>64</v>
      </c>
      <c r="B11" s="90"/>
      <c r="C11" s="90"/>
      <c r="D11" s="90"/>
      <c r="E11" s="90"/>
      <c r="F11" s="90"/>
      <c r="G11" s="120"/>
    </row>
    <row r="12" spans="1:7" ht="30" customHeight="1" thickBot="1">
      <c r="A12" s="8" t="s">
        <v>20</v>
      </c>
      <c r="B12" s="9"/>
      <c r="C12" s="92" t="s">
        <v>5</v>
      </c>
      <c r="D12" s="93"/>
      <c r="E12" s="93"/>
      <c r="F12" s="93"/>
      <c r="G12" s="117"/>
    </row>
    <row r="13" spans="1:7" ht="30" customHeight="1" thickBot="1">
      <c r="A13" s="31">
        <v>1</v>
      </c>
      <c r="B13" s="30" t="s">
        <v>6</v>
      </c>
      <c r="C13" s="29" t="s">
        <v>7</v>
      </c>
      <c r="D13" s="12" t="s">
        <v>8</v>
      </c>
      <c r="E13" s="10">
        <v>0.36</v>
      </c>
      <c r="F13" s="10"/>
      <c r="G13" s="11">
        <f>E13*F13</f>
        <v>0</v>
      </c>
    </row>
    <row r="14" spans="1:7" ht="39.75" customHeight="1" thickBot="1">
      <c r="A14" s="118" t="s">
        <v>9</v>
      </c>
      <c r="B14" s="96"/>
      <c r="C14" s="96"/>
      <c r="D14" s="96"/>
      <c r="E14" s="96"/>
      <c r="F14" s="119"/>
      <c r="G14" s="57">
        <f>SUM(G13:G13)</f>
        <v>0</v>
      </c>
    </row>
    <row r="15" spans="1:7" ht="30" customHeight="1" thickBot="1">
      <c r="A15" s="14" t="s">
        <v>21</v>
      </c>
      <c r="B15" s="9"/>
      <c r="C15" s="98" t="s">
        <v>10</v>
      </c>
      <c r="D15" s="90"/>
      <c r="E15" s="90"/>
      <c r="F15" s="90"/>
      <c r="G15" s="120"/>
    </row>
    <row r="16" spans="1:7" ht="27" customHeight="1" thickBot="1">
      <c r="A16" s="15">
        <v>2</v>
      </c>
      <c r="B16" s="30" t="s">
        <v>11</v>
      </c>
      <c r="C16" s="29" t="s">
        <v>39</v>
      </c>
      <c r="D16" s="12" t="s">
        <v>22</v>
      </c>
      <c r="E16" s="10">
        <f>360*4</f>
        <v>1440</v>
      </c>
      <c r="F16" s="10"/>
      <c r="G16" s="11">
        <f>E16*F16</f>
        <v>0</v>
      </c>
    </row>
    <row r="17" spans="1:7" ht="43.5" customHeight="1">
      <c r="A17" s="79">
        <v>3</v>
      </c>
      <c r="B17" s="81" t="s">
        <v>12</v>
      </c>
      <c r="C17" s="83" t="s">
        <v>58</v>
      </c>
      <c r="D17" s="85" t="s">
        <v>25</v>
      </c>
      <c r="E17" s="115">
        <f>E16*0.25*0.8</f>
        <v>288</v>
      </c>
      <c r="F17" s="115"/>
      <c r="G17" s="111">
        <f>E17*F17</f>
        <v>0</v>
      </c>
    </row>
    <row r="18" spans="1:7" ht="29.25" customHeight="1" thickBot="1">
      <c r="A18" s="80"/>
      <c r="B18" s="82"/>
      <c r="C18" s="84"/>
      <c r="D18" s="86"/>
      <c r="E18" s="116"/>
      <c r="F18" s="116"/>
      <c r="G18" s="112"/>
    </row>
    <row r="19" spans="1:7" ht="24.75" customHeight="1" thickBot="1">
      <c r="A19" s="15">
        <v>4</v>
      </c>
      <c r="B19" s="30" t="s">
        <v>13</v>
      </c>
      <c r="C19" s="29" t="s">
        <v>14</v>
      </c>
      <c r="D19" s="12" t="s">
        <v>22</v>
      </c>
      <c r="E19" s="10">
        <f>E16</f>
        <v>1440</v>
      </c>
      <c r="F19" s="10"/>
      <c r="G19" s="11">
        <f>E19*F19</f>
        <v>0</v>
      </c>
    </row>
    <row r="20" spans="1:7" ht="23.25" thickBot="1">
      <c r="A20" s="15">
        <v>5</v>
      </c>
      <c r="B20" s="30" t="s">
        <v>31</v>
      </c>
      <c r="C20" s="29" t="s">
        <v>32</v>
      </c>
      <c r="D20" s="12" t="s">
        <v>22</v>
      </c>
      <c r="E20" s="10">
        <f>E16</f>
        <v>1440</v>
      </c>
      <c r="F20" s="10"/>
      <c r="G20" s="11">
        <f>E20*F20</f>
        <v>0</v>
      </c>
    </row>
    <row r="21" spans="1:7" ht="23.25" thickBot="1">
      <c r="A21" s="15">
        <v>6</v>
      </c>
      <c r="B21" s="30" t="s">
        <v>11</v>
      </c>
      <c r="C21" s="29" t="s">
        <v>39</v>
      </c>
      <c r="D21" s="12" t="s">
        <v>22</v>
      </c>
      <c r="E21" s="10">
        <f>E25</f>
        <v>50</v>
      </c>
      <c r="F21" s="10"/>
      <c r="G21" s="11">
        <f>E21*F21</f>
        <v>0</v>
      </c>
    </row>
    <row r="22" spans="1:7" ht="15">
      <c r="A22" s="79">
        <v>7</v>
      </c>
      <c r="B22" s="81" t="s">
        <v>12</v>
      </c>
      <c r="C22" s="83" t="s">
        <v>40</v>
      </c>
      <c r="D22" s="85" t="s">
        <v>25</v>
      </c>
      <c r="E22" s="115">
        <f>E25*0.25</f>
        <v>12.5</v>
      </c>
      <c r="F22" s="115"/>
      <c r="G22" s="111">
        <f>E22*F22</f>
        <v>0</v>
      </c>
    </row>
    <row r="23" spans="1:7" ht="36" customHeight="1" thickBot="1">
      <c r="A23" s="80"/>
      <c r="B23" s="82"/>
      <c r="C23" s="84"/>
      <c r="D23" s="86"/>
      <c r="E23" s="116"/>
      <c r="F23" s="116"/>
      <c r="G23" s="112"/>
    </row>
    <row r="24" spans="1:7" ht="23.25" thickBot="1">
      <c r="A24" s="15">
        <v>8</v>
      </c>
      <c r="B24" s="30" t="s">
        <v>13</v>
      </c>
      <c r="C24" s="29" t="s">
        <v>34</v>
      </c>
      <c r="D24" s="12" t="s">
        <v>22</v>
      </c>
      <c r="E24" s="10">
        <f>E30</f>
        <v>50</v>
      </c>
      <c r="F24" s="10"/>
      <c r="G24" s="11">
        <f>E24*F24</f>
        <v>0</v>
      </c>
    </row>
    <row r="25" spans="1:7" ht="23.25" thickBot="1">
      <c r="A25" s="15">
        <v>9</v>
      </c>
      <c r="B25" s="30" t="s">
        <v>31</v>
      </c>
      <c r="C25" s="29" t="s">
        <v>35</v>
      </c>
      <c r="D25" s="12" t="s">
        <v>22</v>
      </c>
      <c r="E25" s="10">
        <f>E30</f>
        <v>50</v>
      </c>
      <c r="F25" s="10"/>
      <c r="G25" s="28">
        <f>E25*F25</f>
        <v>0</v>
      </c>
    </row>
    <row r="26" spans="1:7" ht="39.75" customHeight="1" thickBot="1">
      <c r="A26" s="67" t="s">
        <v>36</v>
      </c>
      <c r="B26" s="113"/>
      <c r="C26" s="113"/>
      <c r="D26" s="113"/>
      <c r="E26" s="113"/>
      <c r="F26" s="113"/>
      <c r="G26" s="58">
        <f>SUM(G16:G25)</f>
        <v>0</v>
      </c>
    </row>
    <row r="27" spans="1:7" ht="15.75" thickBot="1">
      <c r="A27" s="51" t="s">
        <v>23</v>
      </c>
      <c r="B27" s="52"/>
      <c r="C27" s="70" t="s">
        <v>15</v>
      </c>
      <c r="D27" s="71"/>
      <c r="E27" s="71"/>
      <c r="F27" s="71"/>
      <c r="G27" s="72"/>
    </row>
    <row r="28" spans="1:7" ht="34.5" thickBot="1">
      <c r="A28" s="20">
        <v>10</v>
      </c>
      <c r="B28" s="30" t="s">
        <v>16</v>
      </c>
      <c r="C28" s="29" t="s">
        <v>41</v>
      </c>
      <c r="D28" s="26" t="s">
        <v>22</v>
      </c>
      <c r="E28" s="10">
        <f>360*1.6</f>
        <v>576</v>
      </c>
      <c r="F28" s="10"/>
      <c r="G28" s="54">
        <f>E28*F28</f>
        <v>0</v>
      </c>
    </row>
    <row r="29" spans="1:7" ht="34.5" thickBot="1">
      <c r="A29" s="55">
        <v>11</v>
      </c>
      <c r="B29" s="25" t="s">
        <v>17</v>
      </c>
      <c r="C29" s="33" t="s">
        <v>33</v>
      </c>
      <c r="D29" s="35" t="s">
        <v>22</v>
      </c>
      <c r="E29" s="34">
        <f>360*2.4</f>
        <v>864</v>
      </c>
      <c r="F29" s="32"/>
      <c r="G29" s="56">
        <f>E29*F29</f>
        <v>0</v>
      </c>
    </row>
    <row r="30" spans="1:7" ht="23.25" thickBot="1">
      <c r="A30" s="27">
        <v>12</v>
      </c>
      <c r="B30" s="36" t="s">
        <v>38</v>
      </c>
      <c r="C30" s="37" t="s">
        <v>62</v>
      </c>
      <c r="D30" s="38" t="s">
        <v>22</v>
      </c>
      <c r="E30" s="39">
        <v>50</v>
      </c>
      <c r="F30" s="39"/>
      <c r="G30" s="40">
        <f>E30*F30</f>
        <v>0</v>
      </c>
    </row>
    <row r="31" spans="1:7" ht="39.75" customHeight="1" thickBot="1">
      <c r="A31" s="73" t="s">
        <v>56</v>
      </c>
      <c r="B31" s="74"/>
      <c r="C31" s="74"/>
      <c r="D31" s="74"/>
      <c r="E31" s="74"/>
      <c r="F31" s="74"/>
      <c r="G31" s="59">
        <f>SUM(G28:G30)</f>
        <v>0</v>
      </c>
    </row>
    <row r="32" spans="1:7" ht="15.75" thickBot="1">
      <c r="A32" s="51" t="s">
        <v>24</v>
      </c>
      <c r="B32" s="52"/>
      <c r="C32" s="70" t="s">
        <v>51</v>
      </c>
      <c r="D32" s="71"/>
      <c r="E32" s="71"/>
      <c r="F32" s="71"/>
      <c r="G32" s="72"/>
    </row>
    <row r="33" spans="1:7" ht="23.25" thickBot="1">
      <c r="A33" s="20">
        <v>13</v>
      </c>
      <c r="B33" s="25" t="s">
        <v>59</v>
      </c>
      <c r="C33" s="33" t="s">
        <v>55</v>
      </c>
      <c r="D33" s="45" t="s">
        <v>52</v>
      </c>
      <c r="E33" s="46">
        <f>E13*1000*2</f>
        <v>720</v>
      </c>
      <c r="F33" s="47"/>
      <c r="G33" s="65">
        <f>ROUND(E33*F33,2)</f>
        <v>0</v>
      </c>
    </row>
    <row r="34" spans="1:7" ht="34.5" thickBot="1">
      <c r="A34" s="22">
        <v>14</v>
      </c>
      <c r="B34" s="23" t="s">
        <v>53</v>
      </c>
      <c r="C34" s="53" t="s">
        <v>60</v>
      </c>
      <c r="D34" s="48" t="s">
        <v>54</v>
      </c>
      <c r="E34" s="49">
        <f>E33*0.1</f>
        <v>72</v>
      </c>
      <c r="F34" s="50"/>
      <c r="G34" s="66">
        <f>ROUND(E34*F34,2)</f>
        <v>0</v>
      </c>
    </row>
    <row r="35" spans="1:7" ht="39.75" customHeight="1" thickBot="1">
      <c r="A35" s="76" t="s">
        <v>57</v>
      </c>
      <c r="B35" s="77"/>
      <c r="C35" s="77"/>
      <c r="D35" s="77"/>
      <c r="E35" s="77"/>
      <c r="F35" s="114"/>
      <c r="G35" s="60">
        <f>SUM(G33:G34)</f>
        <v>0</v>
      </c>
    </row>
    <row r="36" spans="1:7" ht="15.75" thickBot="1">
      <c r="A36" s="102" t="s">
        <v>28</v>
      </c>
      <c r="B36" s="103"/>
      <c r="C36" s="103"/>
      <c r="D36" s="103"/>
      <c r="E36" s="103"/>
      <c r="F36" s="103"/>
      <c r="G36" s="61">
        <f>SUM(G35,G14,G26,G31,G35)</f>
        <v>0</v>
      </c>
    </row>
    <row r="37" spans="1:7" ht="15.75" thickBot="1">
      <c r="A37" s="104" t="s">
        <v>29</v>
      </c>
      <c r="B37" s="105"/>
      <c r="C37" s="105"/>
      <c r="D37" s="105"/>
      <c r="E37" s="105"/>
      <c r="F37" s="105"/>
      <c r="G37" s="62">
        <f>G36*0.23</f>
        <v>0</v>
      </c>
    </row>
    <row r="38" spans="1:7" ht="15.75" thickBot="1">
      <c r="A38" s="106" t="s">
        <v>30</v>
      </c>
      <c r="B38" s="107"/>
      <c r="C38" s="107"/>
      <c r="D38" s="107"/>
      <c r="E38" s="107"/>
      <c r="F38" s="107"/>
      <c r="G38" s="62">
        <f>G36*1.23</f>
        <v>0</v>
      </c>
    </row>
    <row r="39" spans="1:7" ht="15.75" thickBot="1">
      <c r="A39" s="108" t="s">
        <v>61</v>
      </c>
      <c r="B39" s="109"/>
      <c r="C39" s="109"/>
      <c r="D39" s="109"/>
      <c r="E39" s="109"/>
      <c r="F39" s="109"/>
      <c r="G39" s="110"/>
    </row>
  </sheetData>
  <sheetProtection/>
  <mergeCells count="39">
    <mergeCell ref="A11:G11"/>
    <mergeCell ref="A1:G1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9:G9"/>
    <mergeCell ref="C12:G12"/>
    <mergeCell ref="A14:F14"/>
    <mergeCell ref="C15:G15"/>
    <mergeCell ref="A17:A18"/>
    <mergeCell ref="B17:B18"/>
    <mergeCell ref="C17:C18"/>
    <mergeCell ref="D17:D18"/>
    <mergeCell ref="E17:E18"/>
    <mergeCell ref="F17:F18"/>
    <mergeCell ref="G17:G18"/>
    <mergeCell ref="A36:F36"/>
    <mergeCell ref="A37:F37"/>
    <mergeCell ref="A38:F38"/>
    <mergeCell ref="A39:G39"/>
    <mergeCell ref="G22:G23"/>
    <mergeCell ref="A26:F26"/>
    <mergeCell ref="C27:G27"/>
    <mergeCell ref="A31:F31"/>
    <mergeCell ref="C32:G32"/>
    <mergeCell ref="A35:F35"/>
    <mergeCell ref="A22:A23"/>
    <mergeCell ref="B22:B23"/>
    <mergeCell ref="C22:C23"/>
    <mergeCell ref="D22:D23"/>
    <mergeCell ref="E22:E23"/>
    <mergeCell ref="F22:F2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2019-08-26T14:08:39Z</cp:lastPrinted>
  <dcterms:created xsi:type="dcterms:W3CDTF">2016-12-22T17:31:24Z</dcterms:created>
  <dcterms:modified xsi:type="dcterms:W3CDTF">2019-08-28T12:42:30Z</dcterms:modified>
  <cp:category/>
  <cp:version/>
  <cp:contentType/>
  <cp:contentStatus/>
</cp:coreProperties>
</file>