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1"/>
  </bookViews>
  <sheets>
    <sheet name="PRZEDMIAR" sheetId="1" r:id="rId1"/>
    <sheet name="KO" sheetId="2" r:id="rId2"/>
  </sheets>
  <definedNames/>
  <calcPr fullCalcOnLoad="1"/>
</workbook>
</file>

<file path=xl/sharedStrings.xml><?xml version="1.0" encoding="utf-8"?>
<sst xmlns="http://schemas.openxmlformats.org/spreadsheetml/2006/main" count="158" uniqueCount="80">
  <si>
    <t>Lp.</t>
  </si>
  <si>
    <t>Podstawa</t>
  </si>
  <si>
    <t>Opis</t>
  </si>
  <si>
    <t>Ilość</t>
  </si>
  <si>
    <t>Cena jedn.</t>
  </si>
  <si>
    <t>Wartość</t>
  </si>
  <si>
    <t>D-01.00.00 ROBOTY PRZYGOTOWAWCZE</t>
  </si>
  <si>
    <t>45100000-8</t>
  </si>
  <si>
    <t xml:space="preserve">D-01.01.01a Odtworzenie trasy i punktów wysokościowych oraz sporządzenie inwentaryzacji geodezyjnej powykonawczej drogi  </t>
  </si>
  <si>
    <t>1 d.1.1</t>
  </si>
  <si>
    <t>Roboty pomiarowe przy liniowych robotach ziemnych - trasa dróg w terenie równinnym.</t>
  </si>
  <si>
    <t>km</t>
  </si>
  <si>
    <t>2 d.1.1</t>
  </si>
  <si>
    <t>Geodezja kalk. własna</t>
  </si>
  <si>
    <t>Koszt - obsługi geodezyjnej podczas realizacji inwestycji oraz sporządzenia inwentaryzacji geodezyjnej powykonawczej</t>
  </si>
  <si>
    <t>kpl</t>
  </si>
  <si>
    <t xml:space="preserve">Razem dział: D-01.01.01a Odtworzenie trasy i punktów wysokościowych oraz sporządzenie inwentaryzacji geodezyjnej powykonawczej drogi  </t>
  </si>
  <si>
    <t>45112210-0</t>
  </si>
  <si>
    <t>Razem dział: D-01.00.00 ROBOTY PRZYGOTOWAWCZE</t>
  </si>
  <si>
    <t>45110000-1</t>
  </si>
  <si>
    <t>D-04.00.00 PODBUDOWA</t>
  </si>
  <si>
    <t xml:space="preserve">D-04.01.01  Koryto wraz z profilowaniem i zagęszczanie podłoża </t>
  </si>
  <si>
    <t>Profilowanie i zagęszczanie podłoża wykonywane mechanicznie w gruncie kat. II-IV pod warstwy konstrukcyjne nawierzchni</t>
  </si>
  <si>
    <t xml:space="preserve">Razem dział: D-04.01.01  Koryto wraz z profilowaniem i zagęszczanie podłoża </t>
  </si>
  <si>
    <t>Razem dział: D-04.00.00 PODBUDOWA</t>
  </si>
  <si>
    <t>D-05.00.00 NAWIERZCHNIA</t>
  </si>
  <si>
    <t>Razem dział: D-05.00.00 NAWIERZCHNIA</t>
  </si>
  <si>
    <t xml:space="preserve">NAZWA INWESTYCJI:  </t>
  </si>
  <si>
    <t>ADRES INWESTYCJI:</t>
  </si>
  <si>
    <t>BRANŻA:</t>
  </si>
  <si>
    <t>INWESTOR:</t>
  </si>
  <si>
    <t>Jedn.</t>
  </si>
  <si>
    <t>1.1</t>
  </si>
  <si>
    <t>OGÓŁEM WARTOŚĆ NETTO:</t>
  </si>
  <si>
    <t>PODATEK VAT:</t>
  </si>
  <si>
    <t>CENA CAŁKOWITA(BRUTTO):</t>
  </si>
  <si>
    <t>2.1</t>
  </si>
  <si>
    <t>3.1</t>
  </si>
  <si>
    <t>4.1</t>
  </si>
  <si>
    <t>ADRES INWESTORA:</t>
  </si>
  <si>
    <t>KNNR 1      0111-01</t>
  </si>
  <si>
    <t>2</t>
  </si>
  <si>
    <t>3</t>
  </si>
  <si>
    <t>4</t>
  </si>
  <si>
    <t>KNNR 6                 0103-03</t>
  </si>
  <si>
    <t>DROGOWA</t>
  </si>
  <si>
    <t>D-05.02.01 Nawierzchnia z kruszywa granitowego</t>
  </si>
  <si>
    <t>KNR 2-31 0204-03 analogia</t>
  </si>
  <si>
    <r>
      <t>m</t>
    </r>
    <r>
      <rPr>
        <vertAlign val="superscript"/>
        <sz val="10"/>
        <color indexed="8"/>
        <rFont val="Arial"/>
        <family val="2"/>
      </rPr>
      <t>2</t>
    </r>
  </si>
  <si>
    <t>Razem dział: D-05.02.01 Nawierzchnia z kruszywa granitowego</t>
  </si>
  <si>
    <t>KNR 2-31 1402-05</t>
  </si>
  <si>
    <t>Ściananie i uzupełnienie poboczy - grunt kat. I-II</t>
  </si>
  <si>
    <r>
      <t>m</t>
    </r>
    <r>
      <rPr>
        <vertAlign val="superscript"/>
        <sz val="10"/>
        <color indexed="8"/>
        <rFont val="Arial"/>
        <family val="2"/>
      </rPr>
      <t>3</t>
    </r>
  </si>
  <si>
    <t>Wywiezienie urobku przy mechanicznym załadowaniu i wyładowaniu samochodem samowyładowczym</t>
  </si>
  <si>
    <t>KNR 4-04 1103-04 analogia</t>
  </si>
  <si>
    <t>D-06.00.00 ROBOTY WYKOŃCZENIOWE</t>
  </si>
  <si>
    <t>D-06.03.01  Ścinanie i uzupełnianie poboczy</t>
  </si>
  <si>
    <t>Razem dział: D-06.00.00 ROBOTY WYKOŃCZENIOWE</t>
  </si>
  <si>
    <t>Razem dział: D-06.03.01  Ścinanie i uzupełnianie poboczy</t>
  </si>
  <si>
    <t>3 d.2.1</t>
  </si>
  <si>
    <t>GMINA MIEJSKA GÓRKA</t>
  </si>
  <si>
    <t>UL. RYNEK 33, 63-910 MIEJSKA GÓRKA</t>
  </si>
  <si>
    <t>KNNR 6 0101-01</t>
  </si>
  <si>
    <r>
      <t>m</t>
    </r>
    <r>
      <rPr>
        <vertAlign val="superscript"/>
        <sz val="10"/>
        <color indexed="8"/>
        <rFont val="Arial"/>
        <family val="2"/>
      </rPr>
      <t>2</t>
    </r>
  </si>
  <si>
    <t>KNNR 1 0205-04</t>
  </si>
  <si>
    <t>m3</t>
  </si>
  <si>
    <t>4 d.2.1</t>
  </si>
  <si>
    <t>5 d.2.1</t>
  </si>
  <si>
    <t>6 d.3.1</t>
  </si>
  <si>
    <t>7 d.4.1</t>
  </si>
  <si>
    <t>8 d.4.1</t>
  </si>
  <si>
    <t xml:space="preserve">Koryta wykonywane mechanicznie gł.  średnio 10cm w gruncie kat. II-VI na całej szerokości jezdni </t>
  </si>
  <si>
    <t>Roboty ziemne wykonywane koparkami przedsiębiernymi o poj.łyżki 0.60 m3 w gr.kat. I-III w ziemi uprzednio zmagazynowanej w hałdach z transportem urobku na odległość do 1 km samochodami samowyładowczymi ( składowisko w Konarach ). 60% materiału do wywozu 40% materiału do wbudowanie w pobocza</t>
  </si>
  <si>
    <t>Nawierzchnie z tłucznia granitowego 0/31,5 (gat. I) stabilizowanego mechanicznie, układanego rozściełaczem - grubość po zagęszczeniu 18 cm (Kruszywo dostarcza Zamawiający)</t>
  </si>
  <si>
    <t>PRZEDMIAR</t>
  </si>
  <si>
    <t>KOSZTORYS OFERTOWY</t>
  </si>
  <si>
    <t>PRZEBUDOWA DROGI DOJAZDOWEJ DO GRUNTÓW ROLNYCH - OBRĘB WOSZCZKOWO</t>
  </si>
  <si>
    <t>DZIAŁKA NR 401, OBRĘB WOSZCZKOWO</t>
  </si>
  <si>
    <t>Przebudowa drogi dojazdowej do gruntów rolnych - obręb Woszczkowo</t>
  </si>
  <si>
    <t xml:space="preserve">słownie: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</si>
</sst>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4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 wrapText="1"/>
    </xf>
    <xf numFmtId="49" fontId="44" fillId="0" borderId="0" xfId="0" applyNumberFormat="1" applyFont="1" applyAlignment="1">
      <alignment horizontal="righ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44" fillId="0" borderId="0" xfId="0" applyNumberFormat="1" applyFont="1" applyAlignment="1">
      <alignment horizontal="right" vertical="center"/>
    </xf>
    <xf numFmtId="4" fontId="46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right" vertical="center"/>
    </xf>
    <xf numFmtId="4" fontId="47" fillId="0" borderId="14" xfId="0" applyNumberFormat="1" applyFont="1" applyBorder="1" applyAlignment="1">
      <alignment horizontal="right" vertical="center"/>
    </xf>
    <xf numFmtId="4" fontId="45" fillId="0" borderId="15" xfId="0" applyNumberFormat="1" applyFont="1" applyBorder="1" applyAlignment="1">
      <alignment horizontal="center" vertical="center"/>
    </xf>
    <xf numFmtId="4" fontId="46" fillId="33" borderId="16" xfId="0" applyNumberFormat="1" applyFont="1" applyFill="1" applyBorder="1" applyAlignment="1">
      <alignment vertical="center" wrapText="1"/>
    </xf>
    <xf numFmtId="4" fontId="46" fillId="33" borderId="17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5" fillId="0" borderId="18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45" fillId="0" borderId="20" xfId="0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 vertical="center"/>
    </xf>
    <xf numFmtId="4" fontId="45" fillId="0" borderId="21" xfId="0" applyNumberFormat="1" applyFont="1" applyBorder="1" applyAlignment="1">
      <alignment horizontal="right" vertical="center"/>
    </xf>
    <xf numFmtId="49" fontId="47" fillId="0" borderId="14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right" vertical="center"/>
    </xf>
    <xf numFmtId="49" fontId="45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4" fontId="45" fillId="0" borderId="26" xfId="0" applyNumberFormat="1" applyFont="1" applyBorder="1" applyAlignment="1">
      <alignment horizontal="right" vertical="center"/>
    </xf>
    <xf numFmtId="49" fontId="45" fillId="0" borderId="27" xfId="0" applyNumberFormat="1" applyFont="1" applyBorder="1" applyAlignment="1">
      <alignment horizontal="center" vertical="center" wrapText="1"/>
    </xf>
    <xf numFmtId="49" fontId="45" fillId="0" borderId="28" xfId="0" applyNumberFormat="1" applyFont="1" applyBorder="1" applyAlignment="1">
      <alignment horizontal="center" vertical="center" wrapText="1"/>
    </xf>
    <xf numFmtId="49" fontId="45" fillId="0" borderId="29" xfId="0" applyNumberFormat="1" applyFont="1" applyBorder="1" applyAlignment="1">
      <alignment horizontal="center" vertical="center" wrapText="1"/>
    </xf>
    <xf numFmtId="49" fontId="45" fillId="0" borderId="3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14" xfId="0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49" fontId="45" fillId="0" borderId="27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6" fillId="33" borderId="34" xfId="0" applyFont="1" applyFill="1" applyBorder="1" applyAlignment="1">
      <alignment horizontal="right" vertical="center" wrapText="1"/>
    </xf>
    <xf numFmtId="0" fontId="46" fillId="33" borderId="35" xfId="0" applyFont="1" applyFill="1" applyBorder="1" applyAlignment="1">
      <alignment horizontal="right" vertical="center" wrapText="1"/>
    </xf>
    <xf numFmtId="0" fontId="46" fillId="33" borderId="36" xfId="0" applyFont="1" applyFill="1" applyBorder="1" applyAlignment="1">
      <alignment horizontal="left" vertical="center" wrapText="1"/>
    </xf>
    <xf numFmtId="0" fontId="46" fillId="33" borderId="37" xfId="0" applyFont="1" applyFill="1" applyBorder="1" applyAlignment="1">
      <alignment horizontal="left" vertical="center" wrapText="1"/>
    </xf>
    <xf numFmtId="0" fontId="46" fillId="33" borderId="38" xfId="0" applyFont="1" applyFill="1" applyBorder="1" applyAlignment="1">
      <alignment horizontal="left" vertical="center" wrapText="1"/>
    </xf>
    <xf numFmtId="0" fontId="46" fillId="33" borderId="39" xfId="0" applyFont="1" applyFill="1" applyBorder="1" applyAlignment="1">
      <alignment horizontal="right" vertical="center" wrapText="1"/>
    </xf>
    <xf numFmtId="0" fontId="46" fillId="33" borderId="40" xfId="0" applyFont="1" applyFill="1" applyBorder="1" applyAlignment="1">
      <alignment horizontal="right" vertical="center" wrapText="1"/>
    </xf>
    <xf numFmtId="0" fontId="46" fillId="33" borderId="41" xfId="0" applyFont="1" applyFill="1" applyBorder="1" applyAlignment="1">
      <alignment horizontal="left" vertical="center" wrapText="1"/>
    </xf>
    <xf numFmtId="0" fontId="46" fillId="33" borderId="42" xfId="0" applyFont="1" applyFill="1" applyBorder="1" applyAlignment="1">
      <alignment horizontal="left" vertical="center" wrapText="1"/>
    </xf>
    <xf numFmtId="0" fontId="46" fillId="33" borderId="43" xfId="0" applyFont="1" applyFill="1" applyBorder="1" applyAlignment="1">
      <alignment horizontal="left" vertical="center" wrapText="1"/>
    </xf>
    <xf numFmtId="4" fontId="45" fillId="0" borderId="44" xfId="0" applyNumberFormat="1" applyFont="1" applyBorder="1" applyAlignment="1">
      <alignment horizontal="right" vertical="center"/>
    </xf>
    <xf numFmtId="4" fontId="45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0" sqref="A10:E10"/>
    </sheetView>
  </sheetViews>
  <sheetFormatPr defaultColWidth="9.140625" defaultRowHeight="15"/>
  <cols>
    <col min="1" max="1" width="6.7109375" style="18" customWidth="1"/>
    <col min="2" max="2" width="11.8515625" style="12" customWidth="1"/>
    <col min="3" max="3" width="47.421875" style="10" customWidth="1"/>
    <col min="4" max="4" width="10.140625" style="25" customWidth="1"/>
    <col min="5" max="5" width="10.140625" style="31" customWidth="1"/>
    <col min="6" max="16384" width="9.140625" style="8" customWidth="1"/>
  </cols>
  <sheetData>
    <row r="1" spans="1:5" s="5" customFormat="1" ht="18" customHeight="1">
      <c r="A1" s="65" t="s">
        <v>74</v>
      </c>
      <c r="B1" s="65"/>
      <c r="C1" s="65"/>
      <c r="D1" s="65"/>
      <c r="E1" s="65"/>
    </row>
    <row r="2" spans="1:7" s="5" customFormat="1" ht="15" customHeight="1">
      <c r="A2" s="15"/>
      <c r="B2" s="2"/>
      <c r="C2" s="2"/>
      <c r="D2" s="3"/>
      <c r="E2" s="3"/>
      <c r="F2" s="4"/>
      <c r="G2" s="4"/>
    </row>
    <row r="3" spans="1:5" s="5" customFormat="1" ht="45" customHeight="1">
      <c r="A3" s="66" t="s">
        <v>27</v>
      </c>
      <c r="B3" s="66"/>
      <c r="C3" s="66" t="s">
        <v>76</v>
      </c>
      <c r="D3" s="66"/>
      <c r="E3" s="66"/>
    </row>
    <row r="4" spans="1:5" s="5" customFormat="1" ht="30" customHeight="1">
      <c r="A4" s="66" t="s">
        <v>28</v>
      </c>
      <c r="B4" s="66"/>
      <c r="C4" s="66" t="s">
        <v>77</v>
      </c>
      <c r="D4" s="66"/>
      <c r="E4" s="66"/>
    </row>
    <row r="5" spans="1:5" s="5" customFormat="1" ht="30" customHeight="1">
      <c r="A5" s="66" t="s">
        <v>30</v>
      </c>
      <c r="B5" s="66"/>
      <c r="C5" s="66" t="s">
        <v>60</v>
      </c>
      <c r="D5" s="66"/>
      <c r="E5" s="66"/>
    </row>
    <row r="6" spans="1:5" s="5" customFormat="1" ht="30" customHeight="1">
      <c r="A6" s="66" t="s">
        <v>39</v>
      </c>
      <c r="B6" s="66"/>
      <c r="C6" s="66" t="s">
        <v>61</v>
      </c>
      <c r="D6" s="66"/>
      <c r="E6" s="66"/>
    </row>
    <row r="7" spans="1:5" s="5" customFormat="1" ht="30" customHeight="1">
      <c r="A7" s="66" t="s">
        <v>29</v>
      </c>
      <c r="B7" s="66"/>
      <c r="C7" s="66" t="s">
        <v>45</v>
      </c>
      <c r="D7" s="66"/>
      <c r="E7" s="66"/>
    </row>
    <row r="8" spans="1:13" ht="15" customHeight="1" thickBot="1">
      <c r="A8" s="16"/>
      <c r="B8" s="11"/>
      <c r="C8" s="6"/>
      <c r="D8" s="23"/>
      <c r="E8" s="26"/>
      <c r="F8" s="7"/>
      <c r="G8" s="7"/>
      <c r="H8" s="7"/>
      <c r="I8" s="7"/>
      <c r="J8" s="7"/>
      <c r="K8" s="7"/>
      <c r="L8" s="7"/>
      <c r="M8" s="7"/>
    </row>
    <row r="9" spans="1:13" ht="18" customHeight="1" thickBot="1">
      <c r="A9" s="17" t="s">
        <v>0</v>
      </c>
      <c r="B9" s="13" t="s">
        <v>1</v>
      </c>
      <c r="C9" s="13" t="s">
        <v>2</v>
      </c>
      <c r="D9" s="14" t="s">
        <v>31</v>
      </c>
      <c r="E9" s="28" t="s">
        <v>3</v>
      </c>
      <c r="F9" s="9"/>
      <c r="G9" s="9"/>
      <c r="H9" s="9"/>
      <c r="I9" s="9"/>
      <c r="J9" s="9"/>
      <c r="K9" s="9"/>
      <c r="L9" s="9"/>
      <c r="M9" s="7"/>
    </row>
    <row r="10" spans="1:13" ht="18" customHeight="1" thickBot="1">
      <c r="A10" s="75" t="s">
        <v>78</v>
      </c>
      <c r="B10" s="76"/>
      <c r="C10" s="76"/>
      <c r="D10" s="76"/>
      <c r="E10" s="77"/>
      <c r="F10" s="9"/>
      <c r="G10" s="9"/>
      <c r="H10" s="9"/>
      <c r="I10" s="9"/>
      <c r="J10" s="9"/>
      <c r="K10" s="9"/>
      <c r="L10" s="9"/>
      <c r="M10" s="7"/>
    </row>
    <row r="11" spans="1:13" ht="18" customHeight="1" thickBot="1">
      <c r="A11" s="21">
        <v>1</v>
      </c>
      <c r="B11" s="22"/>
      <c r="C11" s="78" t="s">
        <v>6</v>
      </c>
      <c r="D11" s="78"/>
      <c r="E11" s="78"/>
      <c r="F11" s="9"/>
      <c r="G11" s="9"/>
      <c r="H11" s="9"/>
      <c r="I11" s="9"/>
      <c r="J11" s="9"/>
      <c r="K11" s="9"/>
      <c r="L11" s="9"/>
      <c r="M11" s="7"/>
    </row>
    <row r="12" spans="1:13" ht="33" customHeight="1" thickBot="1">
      <c r="A12" s="21" t="s">
        <v>32</v>
      </c>
      <c r="B12" s="22" t="s">
        <v>7</v>
      </c>
      <c r="C12" s="78" t="s">
        <v>8</v>
      </c>
      <c r="D12" s="78"/>
      <c r="E12" s="78"/>
      <c r="F12" s="9"/>
      <c r="G12" s="9"/>
      <c r="H12" s="9"/>
      <c r="I12" s="9"/>
      <c r="J12" s="9"/>
      <c r="K12" s="9"/>
      <c r="L12" s="9"/>
      <c r="M12" s="7"/>
    </row>
    <row r="13" spans="1:13" ht="31.5" customHeight="1">
      <c r="A13" s="60" t="s">
        <v>9</v>
      </c>
      <c r="B13" s="19" t="s">
        <v>40</v>
      </c>
      <c r="C13" s="20" t="s">
        <v>10</v>
      </c>
      <c r="D13" s="24" t="s">
        <v>11</v>
      </c>
      <c r="E13" s="29">
        <v>0.75</v>
      </c>
      <c r="F13" s="9"/>
      <c r="G13" s="9"/>
      <c r="H13" s="9"/>
      <c r="I13" s="9"/>
      <c r="J13" s="9"/>
      <c r="K13" s="9"/>
      <c r="L13" s="9"/>
      <c r="M13" s="7"/>
    </row>
    <row r="14" spans="1:13" ht="45" customHeight="1" thickBot="1">
      <c r="A14" s="55" t="s">
        <v>12</v>
      </c>
      <c r="B14" s="46" t="s">
        <v>13</v>
      </c>
      <c r="C14" s="33" t="s">
        <v>14</v>
      </c>
      <c r="D14" s="34" t="s">
        <v>15</v>
      </c>
      <c r="E14" s="35">
        <v>1</v>
      </c>
      <c r="F14" s="9"/>
      <c r="G14" s="9"/>
      <c r="H14" s="9"/>
      <c r="I14" s="9"/>
      <c r="J14" s="9"/>
      <c r="K14" s="9"/>
      <c r="L14" s="9"/>
      <c r="M14" s="7"/>
    </row>
    <row r="15" spans="1:13" ht="33" customHeight="1" thickBot="1">
      <c r="A15" s="80" t="s">
        <v>16</v>
      </c>
      <c r="B15" s="80"/>
      <c r="C15" s="80"/>
      <c r="D15" s="80"/>
      <c r="E15" s="80"/>
      <c r="F15" s="9"/>
      <c r="G15" s="9"/>
      <c r="H15" s="9"/>
      <c r="I15" s="9"/>
      <c r="J15" s="9"/>
      <c r="K15" s="9"/>
      <c r="L15" s="9"/>
      <c r="M15" s="7"/>
    </row>
    <row r="16" spans="1:13" ht="18" customHeight="1" thickBot="1">
      <c r="A16" s="81" t="s">
        <v>18</v>
      </c>
      <c r="B16" s="81"/>
      <c r="C16" s="81"/>
      <c r="D16" s="81"/>
      <c r="E16" s="81"/>
      <c r="F16" s="9"/>
      <c r="G16" s="9"/>
      <c r="H16" s="9"/>
      <c r="I16" s="9"/>
      <c r="J16" s="9"/>
      <c r="K16" s="9"/>
      <c r="L16" s="9"/>
      <c r="M16" s="7"/>
    </row>
    <row r="17" spans="1:13" ht="18" customHeight="1" thickBot="1">
      <c r="A17" s="21" t="s">
        <v>41</v>
      </c>
      <c r="B17" s="22"/>
      <c r="C17" s="78" t="s">
        <v>20</v>
      </c>
      <c r="D17" s="78"/>
      <c r="E17" s="78"/>
      <c r="F17" s="9"/>
      <c r="G17" s="9"/>
      <c r="H17" s="9"/>
      <c r="I17" s="9"/>
      <c r="J17" s="9"/>
      <c r="K17" s="9"/>
      <c r="L17" s="9"/>
      <c r="M17" s="7"/>
    </row>
    <row r="18" spans="1:13" ht="18" customHeight="1" thickBot="1">
      <c r="A18" s="52" t="s">
        <v>36</v>
      </c>
      <c r="B18" s="53" t="s">
        <v>17</v>
      </c>
      <c r="C18" s="82" t="s">
        <v>21</v>
      </c>
      <c r="D18" s="82"/>
      <c r="E18" s="82"/>
      <c r="F18" s="9"/>
      <c r="G18" s="9"/>
      <c r="H18" s="9"/>
      <c r="I18" s="9"/>
      <c r="J18" s="9"/>
      <c r="K18" s="9"/>
      <c r="L18" s="9"/>
      <c r="M18" s="7"/>
    </row>
    <row r="19" spans="1:13" ht="33" customHeight="1">
      <c r="A19" s="61" t="s">
        <v>59</v>
      </c>
      <c r="B19" s="41" t="s">
        <v>62</v>
      </c>
      <c r="C19" s="64" t="s">
        <v>71</v>
      </c>
      <c r="D19" s="56" t="s">
        <v>63</v>
      </c>
      <c r="E19" s="57">
        <f>E13*1000*4</f>
        <v>3000</v>
      </c>
      <c r="F19" s="9"/>
      <c r="G19" s="9"/>
      <c r="H19" s="9"/>
      <c r="I19" s="9"/>
      <c r="J19" s="9"/>
      <c r="K19" s="9"/>
      <c r="L19" s="9"/>
      <c r="M19" s="7"/>
    </row>
    <row r="20" spans="1:13" ht="45" customHeight="1">
      <c r="A20" s="83" t="s">
        <v>66</v>
      </c>
      <c r="B20" s="67" t="s">
        <v>64</v>
      </c>
      <c r="C20" s="69" t="s">
        <v>72</v>
      </c>
      <c r="D20" s="71" t="s">
        <v>65</v>
      </c>
      <c r="E20" s="73">
        <f>E19*0.1*0.6</f>
        <v>180</v>
      </c>
      <c r="F20" s="9"/>
      <c r="G20" s="9"/>
      <c r="H20" s="9"/>
      <c r="I20" s="9"/>
      <c r="J20" s="9"/>
      <c r="K20" s="9"/>
      <c r="L20" s="9"/>
      <c r="M20" s="7"/>
    </row>
    <row r="21" spans="1:13" ht="48.75" customHeight="1">
      <c r="A21" s="84"/>
      <c r="B21" s="68"/>
      <c r="C21" s="70"/>
      <c r="D21" s="72"/>
      <c r="E21" s="74"/>
      <c r="F21" s="9"/>
      <c r="G21" s="9"/>
      <c r="H21" s="9"/>
      <c r="I21" s="9"/>
      <c r="J21" s="9"/>
      <c r="K21" s="9"/>
      <c r="L21" s="9"/>
      <c r="M21" s="7"/>
    </row>
    <row r="22" spans="1:13" ht="45" customHeight="1" thickBot="1">
      <c r="A22" s="62" t="s">
        <v>67</v>
      </c>
      <c r="B22" s="58" t="s">
        <v>44</v>
      </c>
      <c r="C22" s="48" t="s">
        <v>22</v>
      </c>
      <c r="D22" s="49" t="s">
        <v>48</v>
      </c>
      <c r="E22" s="50">
        <f>E19</f>
        <v>3000</v>
      </c>
      <c r="F22" s="9"/>
      <c r="G22" s="9"/>
      <c r="H22" s="9"/>
      <c r="I22" s="9"/>
      <c r="J22" s="9"/>
      <c r="K22" s="9"/>
      <c r="L22" s="9"/>
      <c r="M22" s="7"/>
    </row>
    <row r="23" spans="1:13" ht="18" customHeight="1" thickBot="1">
      <c r="A23" s="79" t="s">
        <v>23</v>
      </c>
      <c r="B23" s="79"/>
      <c r="C23" s="79"/>
      <c r="D23" s="79"/>
      <c r="E23" s="79"/>
      <c r="F23" s="9"/>
      <c r="G23" s="9"/>
      <c r="H23" s="9"/>
      <c r="I23" s="9"/>
      <c r="J23" s="9"/>
      <c r="K23" s="9"/>
      <c r="L23" s="9"/>
      <c r="M23" s="7"/>
    </row>
    <row r="24" spans="1:13" ht="15.75" thickBot="1">
      <c r="A24" s="80" t="s">
        <v>24</v>
      </c>
      <c r="B24" s="80"/>
      <c r="C24" s="80"/>
      <c r="D24" s="80"/>
      <c r="E24" s="80"/>
      <c r="F24" s="9"/>
      <c r="G24" s="9"/>
      <c r="H24" s="9"/>
      <c r="I24" s="9"/>
      <c r="J24" s="9"/>
      <c r="K24" s="9"/>
      <c r="L24" s="9"/>
      <c r="M24" s="7"/>
    </row>
    <row r="25" spans="1:13" ht="18" customHeight="1" thickBot="1">
      <c r="A25" s="21" t="s">
        <v>42</v>
      </c>
      <c r="B25" s="22"/>
      <c r="C25" s="78" t="s">
        <v>25</v>
      </c>
      <c r="D25" s="78"/>
      <c r="E25" s="78"/>
      <c r="F25" s="9"/>
      <c r="G25" s="9"/>
      <c r="H25" s="9"/>
      <c r="I25" s="9"/>
      <c r="J25" s="9"/>
      <c r="K25" s="9"/>
      <c r="L25" s="9"/>
      <c r="M25" s="7"/>
    </row>
    <row r="26" spans="1:13" ht="18" customHeight="1" thickBot="1">
      <c r="A26" s="21" t="s">
        <v>37</v>
      </c>
      <c r="B26" s="22" t="s">
        <v>17</v>
      </c>
      <c r="C26" s="78" t="s">
        <v>46</v>
      </c>
      <c r="D26" s="78"/>
      <c r="E26" s="78"/>
      <c r="F26" s="9"/>
      <c r="G26" s="9"/>
      <c r="H26" s="9"/>
      <c r="I26" s="9"/>
      <c r="J26" s="9"/>
      <c r="K26" s="9"/>
      <c r="L26" s="9"/>
      <c r="M26" s="7"/>
    </row>
    <row r="27" spans="1:13" ht="56.25" customHeight="1" thickBot="1">
      <c r="A27" s="60" t="s">
        <v>68</v>
      </c>
      <c r="B27" s="19" t="s">
        <v>47</v>
      </c>
      <c r="C27" s="20" t="s">
        <v>73</v>
      </c>
      <c r="D27" s="24" t="s">
        <v>48</v>
      </c>
      <c r="E27" s="38">
        <f>E19</f>
        <v>3000</v>
      </c>
      <c r="F27" s="9"/>
      <c r="G27" s="9"/>
      <c r="H27" s="9"/>
      <c r="I27" s="9"/>
      <c r="J27" s="9"/>
      <c r="K27" s="9"/>
      <c r="L27" s="9"/>
      <c r="M27" s="7"/>
    </row>
    <row r="28" spans="1:13" ht="18" customHeight="1" thickBot="1">
      <c r="A28" s="80" t="s">
        <v>49</v>
      </c>
      <c r="B28" s="80"/>
      <c r="C28" s="80"/>
      <c r="D28" s="80"/>
      <c r="E28" s="80"/>
      <c r="F28" s="9"/>
      <c r="G28" s="9"/>
      <c r="H28" s="9"/>
      <c r="I28" s="9"/>
      <c r="J28" s="9"/>
      <c r="K28" s="9"/>
      <c r="L28" s="9"/>
      <c r="M28" s="7"/>
    </row>
    <row r="29" spans="1:13" ht="18" customHeight="1" thickBot="1">
      <c r="A29" s="80" t="s">
        <v>26</v>
      </c>
      <c r="B29" s="80"/>
      <c r="C29" s="80"/>
      <c r="D29" s="80"/>
      <c r="E29" s="80"/>
      <c r="F29" s="9"/>
      <c r="G29" s="9"/>
      <c r="H29" s="9"/>
      <c r="I29" s="9"/>
      <c r="J29" s="9"/>
      <c r="K29" s="9"/>
      <c r="L29" s="9"/>
      <c r="M29" s="7"/>
    </row>
    <row r="30" spans="1:13" ht="18" customHeight="1" thickBot="1">
      <c r="A30" s="21" t="s">
        <v>43</v>
      </c>
      <c r="B30" s="22"/>
      <c r="C30" s="78" t="s">
        <v>55</v>
      </c>
      <c r="D30" s="78"/>
      <c r="E30" s="78"/>
      <c r="F30" s="9"/>
      <c r="G30" s="9"/>
      <c r="H30" s="9"/>
      <c r="I30" s="9"/>
      <c r="J30" s="9"/>
      <c r="K30" s="9"/>
      <c r="L30" s="9"/>
      <c r="M30" s="7"/>
    </row>
    <row r="31" spans="1:13" ht="18" customHeight="1" thickBot="1">
      <c r="A31" s="21" t="s">
        <v>38</v>
      </c>
      <c r="B31" s="22" t="s">
        <v>19</v>
      </c>
      <c r="C31" s="78" t="s">
        <v>56</v>
      </c>
      <c r="D31" s="78"/>
      <c r="E31" s="78"/>
      <c r="F31" s="9"/>
      <c r="G31" s="9"/>
      <c r="H31" s="9"/>
      <c r="I31" s="9"/>
      <c r="J31" s="9"/>
      <c r="K31" s="9"/>
      <c r="L31" s="9"/>
      <c r="M31" s="7"/>
    </row>
    <row r="32" spans="1:13" ht="28.5" customHeight="1">
      <c r="A32" s="63" t="s">
        <v>69</v>
      </c>
      <c r="B32" s="41" t="s">
        <v>50</v>
      </c>
      <c r="C32" s="42" t="s">
        <v>51</v>
      </c>
      <c r="D32" s="43" t="s">
        <v>48</v>
      </c>
      <c r="E32" s="44">
        <f>E13*1000*2</f>
        <v>1500</v>
      </c>
      <c r="F32" s="9"/>
      <c r="G32" s="9"/>
      <c r="H32" s="9"/>
      <c r="I32" s="9"/>
      <c r="J32" s="9"/>
      <c r="K32" s="9"/>
      <c r="L32" s="9"/>
      <c r="M32" s="7"/>
    </row>
    <row r="33" spans="1:13" ht="45" customHeight="1" thickBot="1">
      <c r="A33" s="62" t="s">
        <v>70</v>
      </c>
      <c r="B33" s="47" t="s">
        <v>54</v>
      </c>
      <c r="C33" s="48" t="s">
        <v>53</v>
      </c>
      <c r="D33" s="49" t="s">
        <v>52</v>
      </c>
      <c r="E33" s="50">
        <f>E32*0.1</f>
        <v>150</v>
      </c>
      <c r="F33" s="9"/>
      <c r="G33" s="9"/>
      <c r="H33" s="9"/>
      <c r="I33" s="9"/>
      <c r="J33" s="9"/>
      <c r="K33" s="9"/>
      <c r="L33" s="9"/>
      <c r="M33" s="7"/>
    </row>
    <row r="34" spans="1:13" ht="18" customHeight="1" thickBot="1">
      <c r="A34" s="80" t="s">
        <v>58</v>
      </c>
      <c r="B34" s="80"/>
      <c r="C34" s="80"/>
      <c r="D34" s="80"/>
      <c r="E34" s="80"/>
      <c r="F34" s="9"/>
      <c r="G34" s="9"/>
      <c r="H34" s="9"/>
      <c r="I34" s="9"/>
      <c r="J34" s="9"/>
      <c r="K34" s="9"/>
      <c r="L34" s="9"/>
      <c r="M34" s="7"/>
    </row>
    <row r="35" spans="1:13" ht="18" customHeight="1" thickBot="1">
      <c r="A35" s="80" t="s">
        <v>57</v>
      </c>
      <c r="B35" s="80"/>
      <c r="C35" s="80"/>
      <c r="D35" s="80"/>
      <c r="E35" s="80"/>
      <c r="F35" s="9"/>
      <c r="G35" s="9"/>
      <c r="H35" s="9"/>
      <c r="I35" s="9"/>
      <c r="J35" s="9"/>
      <c r="K35" s="9"/>
      <c r="L35" s="9"/>
      <c r="M35" s="7"/>
    </row>
  </sheetData>
  <sheetProtection/>
  <mergeCells count="33">
    <mergeCell ref="A28:E28"/>
    <mergeCell ref="A29:E29"/>
    <mergeCell ref="C30:E30"/>
    <mergeCell ref="C31:E31"/>
    <mergeCell ref="A34:E34"/>
    <mergeCell ref="A35:E35"/>
    <mergeCell ref="A23:E23"/>
    <mergeCell ref="A24:E24"/>
    <mergeCell ref="C25:E25"/>
    <mergeCell ref="C26:E26"/>
    <mergeCell ref="C12:E12"/>
    <mergeCell ref="A15:E15"/>
    <mergeCell ref="A16:E16"/>
    <mergeCell ref="C17:E17"/>
    <mergeCell ref="C18:E18"/>
    <mergeCell ref="A20:A21"/>
    <mergeCell ref="B20:B21"/>
    <mergeCell ref="C20:C21"/>
    <mergeCell ref="D20:D21"/>
    <mergeCell ref="E20:E21"/>
    <mergeCell ref="A6:B6"/>
    <mergeCell ref="C6:E6"/>
    <mergeCell ref="A7:B7"/>
    <mergeCell ref="C7:E7"/>
    <mergeCell ref="A10:E10"/>
    <mergeCell ref="C11:E11"/>
    <mergeCell ref="A1:E1"/>
    <mergeCell ref="A3:B3"/>
    <mergeCell ref="C3:E3"/>
    <mergeCell ref="A4:B4"/>
    <mergeCell ref="C4:E4"/>
    <mergeCell ref="A5:B5"/>
    <mergeCell ref="C5:E5"/>
  </mergeCells>
  <printOptions horizontalCentered="1"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G20" sqref="G20:G21"/>
    </sheetView>
  </sheetViews>
  <sheetFormatPr defaultColWidth="9.140625" defaultRowHeight="15"/>
  <cols>
    <col min="1" max="1" width="6.7109375" style="18" customWidth="1"/>
    <col min="2" max="2" width="11.8515625" style="12" customWidth="1"/>
    <col min="3" max="3" width="47.421875" style="10" customWidth="1"/>
    <col min="4" max="4" width="10.140625" style="25" customWidth="1"/>
    <col min="5" max="5" width="10.140625" style="31" customWidth="1"/>
    <col min="6" max="6" width="13.00390625" style="31" customWidth="1"/>
    <col min="7" max="7" width="13.00390625" style="32" customWidth="1"/>
    <col min="8" max="16384" width="9.140625" style="8" customWidth="1"/>
  </cols>
  <sheetData>
    <row r="1" spans="1:7" s="5" customFormat="1" ht="18" customHeight="1">
      <c r="A1" s="65" t="s">
        <v>75</v>
      </c>
      <c r="B1" s="65"/>
      <c r="C1" s="65"/>
      <c r="D1" s="65"/>
      <c r="E1" s="65"/>
      <c r="F1" s="65"/>
      <c r="G1" s="65"/>
    </row>
    <row r="2" spans="1:9" s="5" customFormat="1" ht="15" customHeight="1">
      <c r="A2" s="15"/>
      <c r="B2" s="2"/>
      <c r="C2" s="2"/>
      <c r="D2" s="3"/>
      <c r="E2" s="3"/>
      <c r="F2" s="3"/>
      <c r="G2" s="4"/>
      <c r="H2" s="4"/>
      <c r="I2" s="4"/>
    </row>
    <row r="3" spans="1:7" s="5" customFormat="1" ht="45" customHeight="1">
      <c r="A3" s="66" t="s">
        <v>27</v>
      </c>
      <c r="B3" s="66"/>
      <c r="C3" s="66" t="s">
        <v>76</v>
      </c>
      <c r="D3" s="66"/>
      <c r="E3" s="66"/>
      <c r="F3" s="66"/>
      <c r="G3" s="66"/>
    </row>
    <row r="4" spans="1:7" s="5" customFormat="1" ht="30" customHeight="1">
      <c r="A4" s="66" t="s">
        <v>28</v>
      </c>
      <c r="B4" s="66"/>
      <c r="C4" s="66" t="s">
        <v>77</v>
      </c>
      <c r="D4" s="66"/>
      <c r="E4" s="66"/>
      <c r="F4" s="66"/>
      <c r="G4" s="66"/>
    </row>
    <row r="5" spans="1:7" s="5" customFormat="1" ht="30" customHeight="1">
      <c r="A5" s="66" t="s">
        <v>30</v>
      </c>
      <c r="B5" s="66"/>
      <c r="C5" s="66" t="s">
        <v>60</v>
      </c>
      <c r="D5" s="66"/>
      <c r="E5" s="66"/>
      <c r="F5" s="66"/>
      <c r="G5" s="66"/>
    </row>
    <row r="6" spans="1:7" s="5" customFormat="1" ht="30" customHeight="1">
      <c r="A6" s="66" t="s">
        <v>39</v>
      </c>
      <c r="B6" s="66"/>
      <c r="C6" s="66" t="s">
        <v>61</v>
      </c>
      <c r="D6" s="66"/>
      <c r="E6" s="66"/>
      <c r="F6" s="66"/>
      <c r="G6" s="66"/>
    </row>
    <row r="7" spans="1:7" s="5" customFormat="1" ht="30" customHeight="1">
      <c r="A7" s="66" t="s">
        <v>29</v>
      </c>
      <c r="B7" s="66"/>
      <c r="C7" s="66" t="s">
        <v>45</v>
      </c>
      <c r="D7" s="66"/>
      <c r="E7" s="66"/>
      <c r="F7" s="66"/>
      <c r="G7" s="66"/>
    </row>
    <row r="8" spans="1:15" ht="15" customHeight="1" thickBot="1">
      <c r="A8" s="16"/>
      <c r="B8" s="11"/>
      <c r="C8" s="6"/>
      <c r="D8" s="23"/>
      <c r="E8" s="26"/>
      <c r="F8" s="26"/>
      <c r="G8" s="27"/>
      <c r="H8" s="7"/>
      <c r="I8" s="7"/>
      <c r="J8" s="7"/>
      <c r="K8" s="7"/>
      <c r="L8" s="7"/>
      <c r="M8" s="7"/>
      <c r="N8" s="7"/>
      <c r="O8" s="7"/>
    </row>
    <row r="9" spans="1:15" ht="18" customHeight="1" thickBot="1">
      <c r="A9" s="17" t="s">
        <v>0</v>
      </c>
      <c r="B9" s="13" t="s">
        <v>1</v>
      </c>
      <c r="C9" s="13" t="s">
        <v>2</v>
      </c>
      <c r="D9" s="14" t="s">
        <v>31</v>
      </c>
      <c r="E9" s="28" t="s">
        <v>3</v>
      </c>
      <c r="F9" s="28" t="s">
        <v>4</v>
      </c>
      <c r="G9" s="28" t="s">
        <v>5</v>
      </c>
      <c r="H9" s="9"/>
      <c r="I9" s="9"/>
      <c r="J9" s="9"/>
      <c r="K9" s="9"/>
      <c r="L9" s="9"/>
      <c r="M9" s="9"/>
      <c r="N9" s="9"/>
      <c r="O9" s="7"/>
    </row>
    <row r="10" spans="1:15" ht="18" customHeight="1" thickBot="1">
      <c r="A10" s="85" t="s">
        <v>78</v>
      </c>
      <c r="B10" s="85"/>
      <c r="C10" s="85"/>
      <c r="D10" s="85"/>
      <c r="E10" s="85"/>
      <c r="F10" s="85"/>
      <c r="G10" s="85"/>
      <c r="H10" s="9"/>
      <c r="I10" s="9"/>
      <c r="J10" s="9"/>
      <c r="K10" s="9"/>
      <c r="L10" s="9"/>
      <c r="M10" s="9"/>
      <c r="N10" s="9"/>
      <c r="O10" s="7"/>
    </row>
    <row r="11" spans="1:15" ht="18" customHeight="1" thickBot="1">
      <c r="A11" s="21">
        <v>1</v>
      </c>
      <c r="B11" s="22"/>
      <c r="C11" s="78" t="s">
        <v>6</v>
      </c>
      <c r="D11" s="78"/>
      <c r="E11" s="78"/>
      <c r="F11" s="78"/>
      <c r="G11" s="78"/>
      <c r="H11" s="9"/>
      <c r="I11" s="9"/>
      <c r="J11" s="9"/>
      <c r="K11" s="9"/>
      <c r="L11" s="9"/>
      <c r="M11" s="9"/>
      <c r="N11" s="9"/>
      <c r="O11" s="7"/>
    </row>
    <row r="12" spans="1:15" ht="33" customHeight="1" thickBot="1">
      <c r="A12" s="21" t="s">
        <v>32</v>
      </c>
      <c r="B12" s="22" t="s">
        <v>7</v>
      </c>
      <c r="C12" s="78" t="s">
        <v>8</v>
      </c>
      <c r="D12" s="78"/>
      <c r="E12" s="78"/>
      <c r="F12" s="78"/>
      <c r="G12" s="78"/>
      <c r="H12" s="9"/>
      <c r="I12" s="9"/>
      <c r="J12" s="9"/>
      <c r="K12" s="9"/>
      <c r="L12" s="9"/>
      <c r="M12" s="9"/>
      <c r="N12" s="9"/>
      <c r="O12" s="7"/>
    </row>
    <row r="13" spans="1:15" ht="31.5" customHeight="1">
      <c r="A13" s="60" t="s">
        <v>9</v>
      </c>
      <c r="B13" s="19" t="s">
        <v>40</v>
      </c>
      <c r="C13" s="20" t="s">
        <v>10</v>
      </c>
      <c r="D13" s="24" t="s">
        <v>11</v>
      </c>
      <c r="E13" s="29">
        <v>0.75</v>
      </c>
      <c r="F13" s="29"/>
      <c r="G13" s="30">
        <f>ROUND(E13*F13,2)</f>
        <v>0</v>
      </c>
      <c r="H13" s="9"/>
      <c r="I13" s="9"/>
      <c r="J13" s="9"/>
      <c r="K13" s="9"/>
      <c r="L13" s="9"/>
      <c r="M13" s="9"/>
      <c r="N13" s="9"/>
      <c r="O13" s="7"/>
    </row>
    <row r="14" spans="1:15" ht="45" customHeight="1" thickBot="1">
      <c r="A14" s="55" t="s">
        <v>12</v>
      </c>
      <c r="B14" s="46" t="s">
        <v>13</v>
      </c>
      <c r="C14" s="33" t="s">
        <v>14</v>
      </c>
      <c r="D14" s="34" t="s">
        <v>15</v>
      </c>
      <c r="E14" s="35">
        <v>1</v>
      </c>
      <c r="F14" s="35"/>
      <c r="G14" s="30">
        <f>ROUND(E14*F14,2)</f>
        <v>0</v>
      </c>
      <c r="H14" s="9"/>
      <c r="I14" s="9"/>
      <c r="J14" s="9"/>
      <c r="K14" s="9"/>
      <c r="L14" s="9"/>
      <c r="M14" s="9"/>
      <c r="N14" s="9"/>
      <c r="O14" s="7"/>
    </row>
    <row r="15" spans="1:15" ht="33" customHeight="1" thickBot="1">
      <c r="A15" s="80" t="s">
        <v>16</v>
      </c>
      <c r="B15" s="80"/>
      <c r="C15" s="80"/>
      <c r="D15" s="80"/>
      <c r="E15" s="80"/>
      <c r="F15" s="80"/>
      <c r="G15" s="36">
        <f>SUM(G13:G14)</f>
        <v>0</v>
      </c>
      <c r="H15" s="9"/>
      <c r="I15" s="9"/>
      <c r="J15" s="9"/>
      <c r="K15" s="9"/>
      <c r="L15" s="9"/>
      <c r="M15" s="9"/>
      <c r="N15" s="9"/>
      <c r="O15" s="7"/>
    </row>
    <row r="16" spans="1:15" ht="18" customHeight="1" thickBot="1">
      <c r="A16" s="81" t="s">
        <v>18</v>
      </c>
      <c r="B16" s="81"/>
      <c r="C16" s="81"/>
      <c r="D16" s="81"/>
      <c r="E16" s="81"/>
      <c r="F16" s="81"/>
      <c r="G16" s="37">
        <f>SUM(G15)</f>
        <v>0</v>
      </c>
      <c r="H16" s="9"/>
      <c r="I16" s="9"/>
      <c r="J16" s="9"/>
      <c r="K16" s="9"/>
      <c r="L16" s="9"/>
      <c r="M16" s="9"/>
      <c r="N16" s="9"/>
      <c r="O16" s="7"/>
    </row>
    <row r="17" spans="1:15" ht="18" customHeight="1" thickBot="1">
      <c r="A17" s="21" t="s">
        <v>41</v>
      </c>
      <c r="B17" s="22"/>
      <c r="C17" s="78" t="s">
        <v>20</v>
      </c>
      <c r="D17" s="78"/>
      <c r="E17" s="78"/>
      <c r="F17" s="78"/>
      <c r="G17" s="78"/>
      <c r="H17" s="9"/>
      <c r="I17" s="9"/>
      <c r="J17" s="9"/>
      <c r="K17" s="9"/>
      <c r="L17" s="9"/>
      <c r="M17" s="9"/>
      <c r="N17" s="9"/>
      <c r="O17" s="7"/>
    </row>
    <row r="18" spans="1:15" ht="18" customHeight="1" thickBot="1">
      <c r="A18" s="52" t="s">
        <v>36</v>
      </c>
      <c r="B18" s="53" t="s">
        <v>17</v>
      </c>
      <c r="C18" s="82" t="s">
        <v>21</v>
      </c>
      <c r="D18" s="82"/>
      <c r="E18" s="82"/>
      <c r="F18" s="82"/>
      <c r="G18" s="82"/>
      <c r="H18" s="9"/>
      <c r="I18" s="9"/>
      <c r="J18" s="9"/>
      <c r="K18" s="9"/>
      <c r="L18" s="9"/>
      <c r="M18" s="9"/>
      <c r="N18" s="9"/>
      <c r="O18" s="7"/>
    </row>
    <row r="19" spans="1:15" ht="33" customHeight="1">
      <c r="A19" s="61" t="s">
        <v>59</v>
      </c>
      <c r="B19" s="41" t="s">
        <v>62</v>
      </c>
      <c r="C19" s="64" t="s">
        <v>71</v>
      </c>
      <c r="D19" s="56" t="s">
        <v>63</v>
      </c>
      <c r="E19" s="57">
        <f>E13*1000*4</f>
        <v>3000</v>
      </c>
      <c r="F19" s="57"/>
      <c r="G19" s="45">
        <f>ROUND(E19*F19,2)</f>
        <v>0</v>
      </c>
      <c r="H19" s="9"/>
      <c r="I19" s="9"/>
      <c r="J19" s="9"/>
      <c r="K19" s="9"/>
      <c r="L19" s="9"/>
      <c r="M19" s="9"/>
      <c r="N19" s="9"/>
      <c r="O19" s="7"/>
    </row>
    <row r="20" spans="1:15" ht="45" customHeight="1">
      <c r="A20" s="83" t="s">
        <v>66</v>
      </c>
      <c r="B20" s="67" t="s">
        <v>64</v>
      </c>
      <c r="C20" s="69" t="s">
        <v>72</v>
      </c>
      <c r="D20" s="71" t="s">
        <v>65</v>
      </c>
      <c r="E20" s="73">
        <f>E19*0.1*0.6</f>
        <v>180</v>
      </c>
      <c r="F20" s="73"/>
      <c r="G20" s="96">
        <f>ROUND(E20*F20,2)</f>
        <v>0</v>
      </c>
      <c r="H20" s="9"/>
      <c r="I20" s="9"/>
      <c r="J20" s="9"/>
      <c r="K20" s="9"/>
      <c r="L20" s="9"/>
      <c r="M20" s="9"/>
      <c r="N20" s="9"/>
      <c r="O20" s="7"/>
    </row>
    <row r="21" spans="1:15" ht="48.75" customHeight="1">
      <c r="A21" s="84"/>
      <c r="B21" s="68"/>
      <c r="C21" s="70"/>
      <c r="D21" s="72"/>
      <c r="E21" s="74"/>
      <c r="F21" s="74"/>
      <c r="G21" s="97"/>
      <c r="H21" s="9"/>
      <c r="I21" s="9"/>
      <c r="J21" s="9"/>
      <c r="K21" s="9"/>
      <c r="L21" s="9"/>
      <c r="M21" s="9"/>
      <c r="N21" s="9"/>
      <c r="O21" s="7"/>
    </row>
    <row r="22" spans="1:15" ht="45" customHeight="1" thickBot="1">
      <c r="A22" s="62" t="s">
        <v>67</v>
      </c>
      <c r="B22" s="58" t="s">
        <v>44</v>
      </c>
      <c r="C22" s="48" t="s">
        <v>22</v>
      </c>
      <c r="D22" s="49" t="s">
        <v>48</v>
      </c>
      <c r="E22" s="50">
        <f>E19</f>
        <v>3000</v>
      </c>
      <c r="F22" s="50"/>
      <c r="G22" s="59">
        <f>ROUND(E22*F22,2)</f>
        <v>0</v>
      </c>
      <c r="H22" s="9"/>
      <c r="I22" s="9"/>
      <c r="J22" s="9"/>
      <c r="K22" s="9"/>
      <c r="L22" s="9"/>
      <c r="M22" s="9"/>
      <c r="N22" s="9"/>
      <c r="O22" s="7"/>
    </row>
    <row r="23" spans="1:15" ht="18" customHeight="1" thickBot="1">
      <c r="A23" s="79" t="s">
        <v>23</v>
      </c>
      <c r="B23" s="79"/>
      <c r="C23" s="79"/>
      <c r="D23" s="79"/>
      <c r="E23" s="79"/>
      <c r="F23" s="79"/>
      <c r="G23" s="54">
        <f>SUM(G22)</f>
        <v>0</v>
      </c>
      <c r="H23" s="9"/>
      <c r="I23" s="9"/>
      <c r="J23" s="9"/>
      <c r="K23" s="9"/>
      <c r="L23" s="9"/>
      <c r="M23" s="9"/>
      <c r="N23" s="9"/>
      <c r="O23" s="7"/>
    </row>
    <row r="24" spans="1:15" ht="15.75" thickBot="1">
      <c r="A24" s="80" t="s">
        <v>24</v>
      </c>
      <c r="B24" s="80"/>
      <c r="C24" s="80"/>
      <c r="D24" s="80"/>
      <c r="E24" s="80"/>
      <c r="F24" s="80"/>
      <c r="G24" s="36">
        <f>SUM(G22)</f>
        <v>0</v>
      </c>
      <c r="H24" s="9"/>
      <c r="I24" s="9"/>
      <c r="J24" s="9"/>
      <c r="K24" s="9"/>
      <c r="L24" s="9"/>
      <c r="M24" s="9"/>
      <c r="N24" s="9"/>
      <c r="O24" s="7"/>
    </row>
    <row r="25" spans="1:15" ht="18" customHeight="1" thickBot="1">
      <c r="A25" s="21" t="s">
        <v>42</v>
      </c>
      <c r="B25" s="22"/>
      <c r="C25" s="78" t="s">
        <v>25</v>
      </c>
      <c r="D25" s="78"/>
      <c r="E25" s="78"/>
      <c r="F25" s="78"/>
      <c r="G25" s="78"/>
      <c r="H25" s="9"/>
      <c r="I25" s="9"/>
      <c r="J25" s="9"/>
      <c r="K25" s="9"/>
      <c r="L25" s="9"/>
      <c r="M25" s="9"/>
      <c r="N25" s="9"/>
      <c r="O25" s="7"/>
    </row>
    <row r="26" spans="1:15" ht="18" customHeight="1" thickBot="1">
      <c r="A26" s="21" t="s">
        <v>37</v>
      </c>
      <c r="B26" s="22" t="s">
        <v>17</v>
      </c>
      <c r="C26" s="78" t="s">
        <v>46</v>
      </c>
      <c r="D26" s="78"/>
      <c r="E26" s="78"/>
      <c r="F26" s="78"/>
      <c r="G26" s="78"/>
      <c r="H26" s="9"/>
      <c r="I26" s="9"/>
      <c r="J26" s="9"/>
      <c r="K26" s="9"/>
      <c r="L26" s="9"/>
      <c r="M26" s="9"/>
      <c r="N26" s="9"/>
      <c r="O26" s="7"/>
    </row>
    <row r="27" spans="1:15" ht="56.25" customHeight="1" thickBot="1">
      <c r="A27" s="60" t="s">
        <v>68</v>
      </c>
      <c r="B27" s="19" t="s">
        <v>47</v>
      </c>
      <c r="C27" s="20" t="s">
        <v>73</v>
      </c>
      <c r="D27" s="24" t="s">
        <v>48</v>
      </c>
      <c r="E27" s="38">
        <f>E19</f>
        <v>3000</v>
      </c>
      <c r="F27" s="29"/>
      <c r="G27" s="30">
        <f>ROUND(E27*F27,2)</f>
        <v>0</v>
      </c>
      <c r="H27" s="9"/>
      <c r="I27" s="9"/>
      <c r="J27" s="9"/>
      <c r="K27" s="9"/>
      <c r="L27" s="9"/>
      <c r="M27" s="9"/>
      <c r="N27" s="9"/>
      <c r="O27" s="7"/>
    </row>
    <row r="28" spans="1:15" ht="18" customHeight="1" thickBot="1">
      <c r="A28" s="80" t="s">
        <v>49</v>
      </c>
      <c r="B28" s="80"/>
      <c r="C28" s="80"/>
      <c r="D28" s="80"/>
      <c r="E28" s="80"/>
      <c r="F28" s="80"/>
      <c r="G28" s="36">
        <f>SUM(G27)</f>
        <v>0</v>
      </c>
      <c r="H28" s="9"/>
      <c r="I28" s="9"/>
      <c r="J28" s="9"/>
      <c r="K28" s="9"/>
      <c r="L28" s="9"/>
      <c r="M28" s="9"/>
      <c r="N28" s="9"/>
      <c r="O28" s="7"/>
    </row>
    <row r="29" spans="1:15" ht="18" customHeight="1" thickBot="1">
      <c r="A29" s="80" t="s">
        <v>26</v>
      </c>
      <c r="B29" s="80"/>
      <c r="C29" s="80"/>
      <c r="D29" s="80"/>
      <c r="E29" s="80"/>
      <c r="F29" s="80"/>
      <c r="G29" s="36">
        <f>SUM(G27)</f>
        <v>0</v>
      </c>
      <c r="H29" s="9"/>
      <c r="I29" s="9"/>
      <c r="J29" s="9"/>
      <c r="K29" s="9"/>
      <c r="L29" s="9"/>
      <c r="M29" s="9"/>
      <c r="N29" s="9"/>
      <c r="O29" s="7"/>
    </row>
    <row r="30" spans="1:15" ht="18" customHeight="1" thickBot="1">
      <c r="A30" s="21" t="s">
        <v>43</v>
      </c>
      <c r="B30" s="22"/>
      <c r="C30" s="78" t="s">
        <v>55</v>
      </c>
      <c r="D30" s="78"/>
      <c r="E30" s="78"/>
      <c r="F30" s="78"/>
      <c r="G30" s="78"/>
      <c r="H30" s="9"/>
      <c r="I30" s="9"/>
      <c r="J30" s="9"/>
      <c r="K30" s="9"/>
      <c r="L30" s="9"/>
      <c r="M30" s="9"/>
      <c r="N30" s="9"/>
      <c r="O30" s="7"/>
    </row>
    <row r="31" spans="1:15" ht="18" customHeight="1" thickBot="1">
      <c r="A31" s="21" t="s">
        <v>38</v>
      </c>
      <c r="B31" s="22" t="s">
        <v>19</v>
      </c>
      <c r="C31" s="78" t="s">
        <v>56</v>
      </c>
      <c r="D31" s="78"/>
      <c r="E31" s="78"/>
      <c r="F31" s="78"/>
      <c r="G31" s="78"/>
      <c r="H31" s="9"/>
      <c r="I31" s="9"/>
      <c r="J31" s="9"/>
      <c r="K31" s="9"/>
      <c r="L31" s="9"/>
      <c r="M31" s="9"/>
      <c r="N31" s="9"/>
      <c r="O31" s="7"/>
    </row>
    <row r="32" spans="1:15" ht="28.5" customHeight="1">
      <c r="A32" s="63" t="s">
        <v>69</v>
      </c>
      <c r="B32" s="41" t="s">
        <v>50</v>
      </c>
      <c r="C32" s="42" t="s">
        <v>51</v>
      </c>
      <c r="D32" s="43" t="s">
        <v>48</v>
      </c>
      <c r="E32" s="44">
        <f>E13*1000*2</f>
        <v>1500</v>
      </c>
      <c r="F32" s="44"/>
      <c r="G32" s="45">
        <f>ROUND(E32*F32,2)</f>
        <v>0</v>
      </c>
      <c r="H32" s="9"/>
      <c r="I32" s="9"/>
      <c r="J32" s="9"/>
      <c r="K32" s="9"/>
      <c r="L32" s="9"/>
      <c r="M32" s="9"/>
      <c r="N32" s="9"/>
      <c r="O32" s="7"/>
    </row>
    <row r="33" spans="1:15" ht="45" customHeight="1" thickBot="1">
      <c r="A33" s="62" t="s">
        <v>70</v>
      </c>
      <c r="B33" s="47" t="s">
        <v>54</v>
      </c>
      <c r="C33" s="48" t="s">
        <v>53</v>
      </c>
      <c r="D33" s="49" t="s">
        <v>52</v>
      </c>
      <c r="E33" s="50">
        <f>E32*0.1</f>
        <v>150</v>
      </c>
      <c r="F33" s="50"/>
      <c r="G33" s="51">
        <f>ROUND(E33*F33,2)</f>
        <v>0</v>
      </c>
      <c r="H33" s="9"/>
      <c r="I33" s="9"/>
      <c r="J33" s="9"/>
      <c r="K33" s="9"/>
      <c r="L33" s="9"/>
      <c r="M33" s="9"/>
      <c r="N33" s="9"/>
      <c r="O33" s="7"/>
    </row>
    <row r="34" spans="1:15" ht="18" customHeight="1" thickBot="1">
      <c r="A34" s="80" t="s">
        <v>58</v>
      </c>
      <c r="B34" s="80"/>
      <c r="C34" s="80"/>
      <c r="D34" s="80"/>
      <c r="E34" s="80"/>
      <c r="F34" s="80"/>
      <c r="G34" s="36">
        <f>SUM(G32:G33)</f>
        <v>0</v>
      </c>
      <c r="H34" s="9"/>
      <c r="I34" s="9"/>
      <c r="J34" s="9"/>
      <c r="K34" s="9"/>
      <c r="L34" s="9"/>
      <c r="M34" s="9"/>
      <c r="N34" s="9"/>
      <c r="O34" s="7"/>
    </row>
    <row r="35" spans="1:15" ht="18" customHeight="1" thickBot="1">
      <c r="A35" s="80" t="s">
        <v>57</v>
      </c>
      <c r="B35" s="80"/>
      <c r="C35" s="80"/>
      <c r="D35" s="80"/>
      <c r="E35" s="80"/>
      <c r="F35" s="80"/>
      <c r="G35" s="36">
        <f>SUM(G32:G33)</f>
        <v>0</v>
      </c>
      <c r="H35" s="9"/>
      <c r="I35" s="9"/>
      <c r="J35" s="9"/>
      <c r="K35" s="9"/>
      <c r="L35" s="9"/>
      <c r="M35" s="9"/>
      <c r="N35" s="9"/>
      <c r="O35" s="7"/>
    </row>
    <row r="36" spans="1:7" s="1" customFormat="1" ht="18" customHeight="1">
      <c r="A36" s="86" t="s">
        <v>33</v>
      </c>
      <c r="B36" s="87"/>
      <c r="C36" s="87"/>
      <c r="D36" s="87"/>
      <c r="E36" s="87"/>
      <c r="F36" s="87"/>
      <c r="G36" s="39">
        <f>SUM(G32:G33,G27,G19:G22,G13:G14)</f>
        <v>0</v>
      </c>
    </row>
    <row r="37" spans="1:7" s="1" customFormat="1" ht="18" customHeight="1">
      <c r="A37" s="88"/>
      <c r="B37" s="89"/>
      <c r="C37" s="89"/>
      <c r="D37" s="89"/>
      <c r="E37" s="89"/>
      <c r="F37" s="89"/>
      <c r="G37" s="90"/>
    </row>
    <row r="38" spans="1:7" s="1" customFormat="1" ht="18" customHeight="1">
      <c r="A38" s="91" t="s">
        <v>34</v>
      </c>
      <c r="B38" s="92"/>
      <c r="C38" s="92"/>
      <c r="D38" s="92"/>
      <c r="E38" s="92"/>
      <c r="F38" s="92"/>
      <c r="G38" s="40">
        <f>SUM(G36*23%)</f>
        <v>0</v>
      </c>
    </row>
    <row r="39" spans="1:7" s="1" customFormat="1" ht="18" customHeight="1">
      <c r="A39" s="88"/>
      <c r="B39" s="89"/>
      <c r="C39" s="89"/>
      <c r="D39" s="89"/>
      <c r="E39" s="89"/>
      <c r="F39" s="89"/>
      <c r="G39" s="90"/>
    </row>
    <row r="40" spans="1:7" s="1" customFormat="1" ht="18" customHeight="1">
      <c r="A40" s="91" t="s">
        <v>35</v>
      </c>
      <c r="B40" s="92"/>
      <c r="C40" s="92"/>
      <c r="D40" s="92"/>
      <c r="E40" s="92"/>
      <c r="F40" s="92"/>
      <c r="G40" s="40">
        <f>SUM(G38,G36)</f>
        <v>0</v>
      </c>
    </row>
    <row r="41" spans="1:7" s="1" customFormat="1" ht="18" customHeight="1" thickBot="1">
      <c r="A41" s="93" t="s">
        <v>79</v>
      </c>
      <c r="B41" s="94"/>
      <c r="C41" s="94"/>
      <c r="D41" s="94"/>
      <c r="E41" s="94"/>
      <c r="F41" s="94"/>
      <c r="G41" s="95"/>
    </row>
  </sheetData>
  <sheetProtection/>
  <mergeCells count="41">
    <mergeCell ref="A36:F36"/>
    <mergeCell ref="A37:G37"/>
    <mergeCell ref="A38:F38"/>
    <mergeCell ref="A39:G39"/>
    <mergeCell ref="A40:F40"/>
    <mergeCell ref="A41:G41"/>
    <mergeCell ref="A28:F28"/>
    <mergeCell ref="A29:F29"/>
    <mergeCell ref="C30:G30"/>
    <mergeCell ref="C31:G31"/>
    <mergeCell ref="A34:F34"/>
    <mergeCell ref="A35:F35"/>
    <mergeCell ref="F20:F21"/>
    <mergeCell ref="G20:G21"/>
    <mergeCell ref="A23:F23"/>
    <mergeCell ref="A24:F24"/>
    <mergeCell ref="C25:G25"/>
    <mergeCell ref="C26:G26"/>
    <mergeCell ref="C12:G12"/>
    <mergeCell ref="A15:F15"/>
    <mergeCell ref="A16:F16"/>
    <mergeCell ref="C17:G17"/>
    <mergeCell ref="C18:G18"/>
    <mergeCell ref="A20:A21"/>
    <mergeCell ref="B20:B21"/>
    <mergeCell ref="C20:C21"/>
    <mergeCell ref="D20:D21"/>
    <mergeCell ref="E20:E21"/>
    <mergeCell ref="A6:B6"/>
    <mergeCell ref="C6:G6"/>
    <mergeCell ref="A7:B7"/>
    <mergeCell ref="C7:G7"/>
    <mergeCell ref="A10:G10"/>
    <mergeCell ref="C11:G11"/>
    <mergeCell ref="A1:G1"/>
    <mergeCell ref="A3:B3"/>
    <mergeCell ref="C3:G3"/>
    <mergeCell ref="A4:B4"/>
    <mergeCell ref="C4:G4"/>
    <mergeCell ref="A5:B5"/>
    <mergeCell ref="C5:G5"/>
  </mergeCells>
  <printOptions horizontalCentered="1"/>
  <pageMargins left="0.7874015748031497" right="0.2362204724409449" top="0.7480314960629921" bottom="0.7480314960629921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Weronika</cp:lastModifiedBy>
  <cp:lastPrinted>2019-06-05T17:28:26Z</cp:lastPrinted>
  <dcterms:created xsi:type="dcterms:W3CDTF">2016-06-21T19:05:22Z</dcterms:created>
  <dcterms:modified xsi:type="dcterms:W3CDTF">2019-08-28T08:43:24Z</dcterms:modified>
  <cp:category/>
  <cp:version/>
  <cp:contentType/>
  <cp:contentStatus/>
</cp:coreProperties>
</file>