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<sst xmlns="http://schemas.openxmlformats.org/spreadsheetml/2006/main" count="481" uniqueCount="156">
  <si>
    <t>Załącznik Nr 2 – Wydatki</t>
  </si>
  <si>
    <t>Dział</t>
  </si>
  <si>
    <t>Rozdział</t>
  </si>
  <si>
    <t>Paragraf</t>
  </si>
  <si>
    <t>Treść</t>
  </si>
  <si>
    <t>Plan</t>
  </si>
  <si>
    <t>Wykonanie</t>
  </si>
  <si>
    <t>Procent wykonania</t>
  </si>
  <si>
    <t>wykonania</t>
  </si>
  <si>
    <t>Rolnictwo i łowiectwo</t>
  </si>
  <si>
    <t>Melioracje wodne</t>
  </si>
  <si>
    <t>Zakup materiałów i wyposażenia</t>
  </si>
  <si>
    <t>Zakup usług pozostałych</t>
  </si>
  <si>
    <t>01010</t>
  </si>
  <si>
    <t>Infrastruktura wodociągowa i sanitacyjna wsi</t>
  </si>
  <si>
    <t xml:space="preserve">Wydatki inwestycyjne jednostek budżetowych </t>
  </si>
  <si>
    <t>Izby rolnicze</t>
  </si>
  <si>
    <t>Wpłaty gmin na rzecz izb rolniczych w wysokości 2% uzyskanych wpływów z podatku rolnego</t>
  </si>
  <si>
    <t>Program Rozwoju Obszarów Wiejskich 2007-2013</t>
  </si>
  <si>
    <t>Wydatki inwestycyjne jednostek budżetowych</t>
  </si>
  <si>
    <t>01095</t>
  </si>
  <si>
    <t>Pozostała działalność</t>
  </si>
  <si>
    <t>Wynagrodzenia osobowe pracowników</t>
  </si>
  <si>
    <t>Składki na ubezpieczenia społeczne</t>
  </si>
  <si>
    <t>Składki na Fundusz Pracy</t>
  </si>
  <si>
    <t>Różne opłaty i składki</t>
  </si>
  <si>
    <t>Leśnictwo</t>
  </si>
  <si>
    <t>Gospodarka leśna</t>
  </si>
  <si>
    <t>Transport i łączność</t>
  </si>
  <si>
    <t>Drogi publiczne  krajowe</t>
  </si>
  <si>
    <t>Drogi publiczne  powiatowe</t>
  </si>
  <si>
    <t>Drogi publiczne gminne</t>
  </si>
  <si>
    <t>Zakup usług remontowych</t>
  </si>
  <si>
    <t>Turystyka</t>
  </si>
  <si>
    <t>Zadania w zakresie upowszechniania turystyki</t>
  </si>
  <si>
    <r>
      <t>6050</t>
    </r>
    <r>
      <rPr>
        <sz val="8"/>
        <color indexed="8"/>
        <rFont val="Arial CE"/>
        <family val="2"/>
      </rPr>
      <t>6050</t>
    </r>
  </si>
  <si>
    <t>Gospodarka mieszkaniowa</t>
  </si>
  <si>
    <t>Gospodarka gruntami i nieruchomościami</t>
  </si>
  <si>
    <t>Zakup energii</t>
  </si>
  <si>
    <t>Opłaty za rzecz budżetu państwa</t>
  </si>
  <si>
    <t>Wydatki na zakupy inwestycyjne jednostek budżetowych</t>
  </si>
  <si>
    <t>Działalność usługowa</t>
  </si>
  <si>
    <t>Plany zagospodarowania przestrzennego</t>
  </si>
  <si>
    <t>Cmentarze</t>
  </si>
  <si>
    <t>Administracja publiczna</t>
  </si>
  <si>
    <t>Urzędy wojewódzkie</t>
  </si>
  <si>
    <t>Dodatkowe wynagrodzenie roczne</t>
  </si>
  <si>
    <t>Rady gmin (miast i miast na prawach powiatu)</t>
  </si>
  <si>
    <t>Różne wydatki na rzecz osób fizycznych</t>
  </si>
  <si>
    <t>Urzędy gmin (miast i miast na prawach powiatu)</t>
  </si>
  <si>
    <t>Zakup pomocy naukowych, dydaktycznych i książek</t>
  </si>
  <si>
    <t>Zakup usług zdrowotnych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</si>
  <si>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</si>
  <si>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</si>
  <si>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Podróże służbowe krajowe</t>
  </si>
  <si>
    <t>Odpisy na zakładowy fundusz świadczeń socjalnych</t>
  </si>
  <si>
    <t>Szkolenie pracowników niebędących członkami korpusu służby cywilnej</t>
  </si>
  <si>
    <t xml:space="preserve"> Wydatki na zakupy inwestycyjne jednostek budżetowych</t>
  </si>
  <si>
    <t>Promocja jednostek samorządu terytorialnego</t>
  </si>
  <si>
    <t>Wynagrodzenia bezosobowe</t>
  </si>
  <si>
    <t>Koszty postępowania sądowego i prokuratorskiego</t>
  </si>
  <si>
    <t>Urzędy naczelnych organów władzy państwowej, kontroli i ochrony prawa oraz sądownictwa</t>
  </si>
  <si>
    <t>Urzędu naczelnych organów władzy państwowej, kontroli i ochrony prawa</t>
  </si>
  <si>
    <t>Wybory do rad gmin, rad powiatów i sejmików województw, wybory wójtów, burmistrzów               i prezydentów miast oraz referenda gminne, powiatowe i wojewódzkie</t>
  </si>
  <si>
    <t>Bezpieczeństwo publiczne i ochrona przeciwpożarowa</t>
  </si>
  <si>
    <t>Ochotnicze straże pożarne</t>
  </si>
  <si>
    <t>Dotacja celowa z budżetu na finansowanie lub  dofinansowanie zadań zleconych do realizacji stowarzyszeniom</t>
  </si>
  <si>
    <t>Opłata z tytułu zakupu usług telekomunikacyjnych świadczonych w stacjonarnej publicznej sieci telefonicznej</t>
  </si>
  <si>
    <t>Zarządzanie kryzysowe</t>
  </si>
  <si>
    <t>Rezerwy</t>
  </si>
  <si>
    <t>Obsługa długu publicznego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</si>
  <si>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</si>
  <si>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</si>
  <si>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Różne rozliczenia</t>
  </si>
  <si>
    <t>Rezerwy ogólne i celowe</t>
  </si>
  <si>
    <t>Oświata i wychowanie</t>
  </si>
  <si>
    <t>Szkoły podstawowe</t>
  </si>
  <si>
    <t xml:space="preserve">Wydatki osobowe niezaliczone do wynagrodzeń </t>
  </si>
  <si>
    <t>Zakup usług dostępu do sieci Internet</t>
  </si>
  <si>
    <t>Zakup usług obejmujących wykonanie ekspertyz,analiz  i opinii</t>
  </si>
  <si>
    <t>Oddziały przedszkolne w szkołach podstawowych</t>
  </si>
  <si>
    <t>Wpłaty gmin i powiatów na rzecz innych jednostek samorządu terytorialnego oraz  związków gmin lub związków powiatów na dofinansowanie zadań bieżących</t>
  </si>
  <si>
    <t>Zakup dostępu do sieci Internet</t>
  </si>
  <si>
    <t>Przedszkola</t>
  </si>
  <si>
    <t>Dotacje celowe  przekazane gminie na zadania bieżące realizowane na podstawie porozumień (umów)miedzy jednostkami samorządu terytorialnego</t>
  </si>
  <si>
    <t>Zakup środków żywności</t>
  </si>
  <si>
    <t>Różne  opłaty i składki</t>
  </si>
  <si>
    <t xml:space="preserve">Odpisy na zakładowy fundusz świadczeń socjalnych </t>
  </si>
  <si>
    <t>Gimnazja</t>
  </si>
  <si>
    <t>Stypendia dla uczniów</t>
  </si>
  <si>
    <t>Składki za Fundusz Pracy</t>
  </si>
  <si>
    <t xml:space="preserve">Szkolenia pracowników niebędących członkami korpusu służby cywilnej </t>
  </si>
  <si>
    <t>Dowożenie uczniów do szkół</t>
  </si>
  <si>
    <t>Zespoły obsługi ekonomiczno-administracyjnej szkół</t>
  </si>
  <si>
    <t>Składki na ubezpieczenie społeczne</t>
  </si>
  <si>
    <t>Opłata z tytułu zakupu usług telekomunikacyjnych świadczonych ruchomej publicznej sieci telefonicznej</t>
  </si>
  <si>
    <t>Szkolenia pracowników niebędących członkami korpusu służby cywilnej</t>
  </si>
  <si>
    <t>Licea ogólnokształcące</t>
  </si>
  <si>
    <t>Wydatki  osobowe niezaliczone do wynagrodzeń</t>
  </si>
  <si>
    <t>Szkoły zawodowe</t>
  </si>
  <si>
    <t>Dokształcenie i doskonalenie nauczycieli</t>
  </si>
  <si>
    <t>Stołówki szkolne i przedszkole</t>
  </si>
  <si>
    <t>Ochrona zdrowia</t>
  </si>
  <si>
    <t>Zwalczanie narkomanii</t>
  </si>
  <si>
    <t>Przeciwdziałanie alkoholizmowi</t>
  </si>
  <si>
    <t>Dotacja celowa z budżetu na finansowanie lub dofinansowanie zadań zleconych do realizacji stowarzyszeniom</t>
  </si>
  <si>
    <t>Domy pomocy społecznej</t>
  </si>
  <si>
    <t>Zakup usług przez jednostki samorządu terytorialnego od innych jednostek samorządu terytorialnego</t>
  </si>
  <si>
    <t>Rodziny zastępcze</t>
  </si>
  <si>
    <t>3110</t>
  </si>
  <si>
    <t>Świadczenia społeczne</t>
  </si>
  <si>
    <t>Zadania w zakresie przeciwdziałania przemocy w rodzinie</t>
  </si>
  <si>
    <t>4210</t>
  </si>
  <si>
    <t>4240</t>
  </si>
  <si>
    <t>4300</t>
  </si>
  <si>
    <t>4330</t>
  </si>
  <si>
    <t>4700</t>
  </si>
  <si>
    <t>Wspieranie rodziny</t>
  </si>
  <si>
    <t>4010</t>
  </si>
  <si>
    <t>4110</t>
  </si>
  <si>
    <t>4120</t>
  </si>
  <si>
    <t>4170</t>
  </si>
  <si>
    <t>Świadczenia rodzinne , świadczenia z funduszu alimentacyjnego oraz składki na ubezpieczenia emerytalne i rentowe z ubezpieczenia społecznego</t>
  </si>
  <si>
    <t>Składki na ubezpieczenie zdrowotne opłacane za osoby pobierające niektóre świadczenia z pomocy społecznej,niektóre świadczenia rodzinne oraz za osoby uczestniczące w zajęciach w centrum integracji społecznej</t>
  </si>
  <si>
    <t>Składki na ubezpieczenie zdrowotne</t>
  </si>
  <si>
    <t>Zasiłki i pomoc w naturze oraz składki na ubezpieczenia emerytalne i rentowe</t>
  </si>
  <si>
    <t>Dodatki mieszkaniowe</t>
  </si>
  <si>
    <t>Zasiłki stałe</t>
  </si>
  <si>
    <t>Ośrodki pomocy społecznej</t>
  </si>
  <si>
    <t xml:space="preserve">Usługi opiekuńcze i specjalistyczne usługi opiekuńcze </t>
  </si>
  <si>
    <t xml:space="preserve">Składki na ubezpieczenie zdrowotne </t>
  </si>
  <si>
    <t>Pozostałe zadania w zakresie polityki społecznej</t>
  </si>
  <si>
    <t>Edukacyjna opieka wychowawcza</t>
  </si>
  <si>
    <t>Pomoc materialna dla uczniów</t>
  </si>
  <si>
    <t>Inne formy pomocy dla uczniów</t>
  </si>
  <si>
    <t>Gospodarka komunalna i ochrona środowiska</t>
  </si>
  <si>
    <t>Gospodarka ściekowa i ochrona wód</t>
  </si>
  <si>
    <t>Gospodarka odpadami</t>
  </si>
  <si>
    <t>Wypłaty z tytułu gwarancji i poręczeń</t>
  </si>
  <si>
    <t>Oczyszczanie miast i wsi</t>
  </si>
  <si>
    <t xml:space="preserve">Zakup materiałów i wyposażenia </t>
  </si>
  <si>
    <t>Utrzymanie zieleni w miastach i gminach</t>
  </si>
  <si>
    <t>Schroniska dla zwierząt</t>
  </si>
  <si>
    <t>Dotacje celowe przekazane gminie na zadania bieżące realizowane na podstawie porozumień (umów) między jednostkami samorządu terytorialnego</t>
  </si>
  <si>
    <t>Dotacje celowe  przekazane gminie na inwestycje       i   zakupy inwestycyjne  realizowane na podstawie porozumień (umów)miedzy jednostkami samorządu terytorialnego</t>
  </si>
  <si>
    <t>Oświetlenie ulic, placów i dróg</t>
  </si>
  <si>
    <t xml:space="preserve">Opłata z tytułu zakupu usług telekomunikacyjnych świadczonych w stacjonarnej publicznej sieci telefonicznej </t>
  </si>
  <si>
    <t>Kultura i ochrona dziedzictwa narodowego</t>
  </si>
  <si>
    <t>Filharmonie, orkiestry, chóry i kapele</t>
  </si>
  <si>
    <t>Domy i ośrodki kultury, świetlice i kluby</t>
  </si>
  <si>
    <t>Dotacja podmiotowa z budżetu dla samorządowej instytucji kultury</t>
  </si>
  <si>
    <t>Biblioteki</t>
  </si>
  <si>
    <t xml:space="preserve">Kultura fizyczna </t>
  </si>
  <si>
    <t>Obiekty sportowe</t>
  </si>
  <si>
    <t xml:space="preserve">Zadania w zakresie kultury fizycznej </t>
  </si>
  <si>
    <t>Pomoc społeczna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</si>
</sst>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????"/>
    <numFmt numFmtId="167" formatCode="#,##0.00;\-#,##0.00"/>
    <numFmt numFmtId="168" formatCode="???"/>
    <numFmt numFmtId="169" formatCode="?????"/>
    <numFmt numFmtId="170" formatCode="#,###.00"/>
    <numFmt numFmtId="171" formatCode="#"/>
  </numFmts>
  <fonts count="52">
    <font>
      <sz val="10"/>
      <name val="Arial"/>
      <family val="2"/>
    </font>
    <font>
      <sz val="9"/>
      <name val="Arial"/>
      <family val="2"/>
    </font>
    <font>
      <b/>
      <sz val="8.5"/>
      <color indexed="8"/>
      <name val="Arial"/>
      <family val="2"/>
    </font>
    <font>
      <b/>
      <sz val="8"/>
      <color indexed="8"/>
      <name val="Arial CE"/>
      <family val="2"/>
    </font>
    <font>
      <sz val="8"/>
      <name val="Arial"/>
      <family val="2"/>
    </font>
    <font>
      <sz val="8"/>
      <color indexed="8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sz val="8"/>
      <color indexed="8"/>
      <name val="Arial"/>
      <family val="2"/>
    </font>
    <font>
      <sz val="8"/>
      <color indexed="31"/>
      <name val="Arial CE"/>
      <family val="2"/>
    </font>
    <font>
      <sz val="8"/>
      <color indexed="9"/>
      <name val="Arial"/>
      <family val="2"/>
    </font>
    <font>
      <sz val="8"/>
      <color indexed="9"/>
      <name val="Arial CE"/>
      <family val="2"/>
    </font>
    <font>
      <sz val="8"/>
      <color indexed="3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59" applyFont="1">
      <alignment/>
      <protection/>
    </xf>
    <xf numFmtId="0" fontId="1" fillId="0" borderId="0" xfId="59" applyFont="1">
      <alignment/>
      <protection/>
    </xf>
    <xf numFmtId="0" fontId="0" fillId="0" borderId="10" xfId="59" applyFont="1" applyBorder="1">
      <alignment/>
      <protection/>
    </xf>
    <xf numFmtId="0" fontId="1" fillId="0" borderId="0" xfId="59" applyFont="1" applyBorder="1">
      <alignment/>
      <protection/>
    </xf>
    <xf numFmtId="164" fontId="3" fillId="33" borderId="10" xfId="59" applyNumberFormat="1" applyFont="1" applyFill="1" applyBorder="1" applyAlignment="1">
      <alignment horizontal="left" vertical="top"/>
      <protection/>
    </xf>
    <xf numFmtId="0" fontId="4" fillId="33" borderId="10" xfId="59" applyFont="1" applyFill="1" applyBorder="1">
      <alignment/>
      <protection/>
    </xf>
    <xf numFmtId="0" fontId="3" fillId="33" borderId="10" xfId="59" applyFont="1" applyFill="1" applyBorder="1" applyAlignment="1">
      <alignment horizontal="left" vertical="top"/>
      <protection/>
    </xf>
    <xf numFmtId="4" fontId="3" fillId="33" borderId="10" xfId="59" applyNumberFormat="1" applyFont="1" applyFill="1" applyBorder="1" applyAlignment="1">
      <alignment horizontal="right" vertical="top"/>
      <protection/>
    </xf>
    <xf numFmtId="10" fontId="3" fillId="33" borderId="10" xfId="59" applyNumberFormat="1" applyFont="1" applyFill="1" applyBorder="1" applyAlignment="1">
      <alignment horizontal="right" vertical="top"/>
      <protection/>
    </xf>
    <xf numFmtId="0" fontId="4" fillId="0" borderId="10" xfId="59" applyFont="1" applyBorder="1">
      <alignment/>
      <protection/>
    </xf>
    <xf numFmtId="165" fontId="5" fillId="34" borderId="10" xfId="59" applyNumberFormat="1" applyFont="1" applyFill="1" applyBorder="1" applyAlignment="1">
      <alignment horizontal="left" vertical="top"/>
      <protection/>
    </xf>
    <xf numFmtId="0" fontId="4" fillId="34" borderId="10" xfId="59" applyFont="1" applyFill="1" applyBorder="1">
      <alignment/>
      <protection/>
    </xf>
    <xf numFmtId="0" fontId="5" fillId="34" borderId="10" xfId="59" applyFont="1" applyFill="1" applyBorder="1" applyAlignment="1">
      <alignment horizontal="left" vertical="top"/>
      <protection/>
    </xf>
    <xf numFmtId="4" fontId="5" fillId="34" borderId="10" xfId="59" applyNumberFormat="1" applyFont="1" applyFill="1" applyBorder="1" applyAlignment="1">
      <alignment horizontal="right" vertical="top"/>
      <protection/>
    </xf>
    <xf numFmtId="10" fontId="5" fillId="34" borderId="10" xfId="59" applyNumberFormat="1" applyFont="1" applyFill="1" applyBorder="1" applyAlignment="1">
      <alignment horizontal="right" vertical="top"/>
      <protection/>
    </xf>
    <xf numFmtId="4" fontId="1" fillId="0" borderId="0" xfId="59" applyNumberFormat="1" applyFont="1">
      <alignment/>
      <protection/>
    </xf>
    <xf numFmtId="165" fontId="5" fillId="35" borderId="10" xfId="59" applyNumberFormat="1" applyFont="1" applyFill="1" applyBorder="1" applyAlignment="1">
      <alignment horizontal="left" vertical="top"/>
      <protection/>
    </xf>
    <xf numFmtId="0" fontId="6" fillId="35" borderId="10" xfId="59" applyFont="1" applyFill="1" applyBorder="1" applyAlignment="1">
      <alignment horizontal="left" vertical="top"/>
      <protection/>
    </xf>
    <xf numFmtId="0" fontId="5" fillId="35" borderId="10" xfId="59" applyFont="1" applyFill="1" applyBorder="1" applyAlignment="1">
      <alignment horizontal="left" vertical="top" wrapText="1"/>
      <protection/>
    </xf>
    <xf numFmtId="4" fontId="5" fillId="35" borderId="10" xfId="59" applyNumberFormat="1" applyFont="1" applyFill="1" applyBorder="1" applyAlignment="1">
      <alignment horizontal="right" vertical="top"/>
      <protection/>
    </xf>
    <xf numFmtId="10" fontId="5" fillId="35" borderId="10" xfId="59" applyNumberFormat="1" applyFont="1" applyFill="1" applyBorder="1" applyAlignment="1">
      <alignment horizontal="right" vertical="top"/>
      <protection/>
    </xf>
    <xf numFmtId="49" fontId="4" fillId="34" borderId="10" xfId="59" applyNumberFormat="1" applyFont="1" applyFill="1" applyBorder="1">
      <alignment/>
      <protection/>
    </xf>
    <xf numFmtId="166" fontId="5" fillId="34" borderId="10" xfId="59" applyNumberFormat="1" applyFont="1" applyFill="1" applyBorder="1" applyAlignment="1">
      <alignment horizontal="left" vertical="top"/>
      <protection/>
    </xf>
    <xf numFmtId="166" fontId="5" fillId="0" borderId="10" xfId="59" applyNumberFormat="1" applyFont="1" applyBorder="1" applyAlignment="1">
      <alignment horizontal="left" vertical="top"/>
      <protection/>
    </xf>
    <xf numFmtId="0" fontId="5" fillId="0" borderId="10" xfId="59" applyFont="1" applyBorder="1" applyAlignment="1">
      <alignment horizontal="left" vertical="top"/>
      <protection/>
    </xf>
    <xf numFmtId="4" fontId="5" fillId="0" borderId="10" xfId="59" applyNumberFormat="1" applyFont="1" applyFill="1" applyBorder="1" applyAlignment="1">
      <alignment horizontal="right" vertical="top"/>
      <protection/>
    </xf>
    <xf numFmtId="10" fontId="5" fillId="0" borderId="10" xfId="59" applyNumberFormat="1" applyFont="1" applyFill="1" applyBorder="1" applyAlignment="1">
      <alignment horizontal="right" vertical="top"/>
      <protection/>
    </xf>
    <xf numFmtId="0" fontId="4" fillId="0" borderId="0" xfId="0" applyFont="1" applyAlignment="1">
      <alignment horizontal="left"/>
    </xf>
    <xf numFmtId="4" fontId="5" fillId="0" borderId="10" xfId="59" applyNumberFormat="1" applyFont="1" applyBorder="1" applyAlignment="1">
      <alignment horizontal="right" vertical="top"/>
      <protection/>
    </xf>
    <xf numFmtId="0" fontId="5" fillId="0" borderId="10" xfId="59" applyFont="1" applyBorder="1" applyAlignment="1">
      <alignment horizontal="left" vertical="top" wrapText="1"/>
      <protection/>
    </xf>
    <xf numFmtId="10" fontId="5" fillId="0" borderId="10" xfId="59" applyNumberFormat="1" applyFont="1" applyBorder="1" applyAlignment="1">
      <alignment horizontal="right" vertical="top"/>
      <protection/>
    </xf>
    <xf numFmtId="165" fontId="4" fillId="36" borderId="10" xfId="59" applyNumberFormat="1" applyFont="1" applyFill="1" applyBorder="1" applyAlignment="1">
      <alignment horizontal="left"/>
      <protection/>
    </xf>
    <xf numFmtId="166" fontId="5" fillId="36" borderId="10" xfId="59" applyNumberFormat="1" applyFont="1" applyFill="1" applyBorder="1" applyAlignment="1">
      <alignment horizontal="left" vertical="top"/>
      <protection/>
    </xf>
    <xf numFmtId="0" fontId="5" fillId="36" borderId="10" xfId="59" applyFont="1" applyFill="1" applyBorder="1" applyAlignment="1">
      <alignment horizontal="left" vertical="top"/>
      <protection/>
    </xf>
    <xf numFmtId="4" fontId="5" fillId="36" borderId="10" xfId="59" applyNumberFormat="1" applyFont="1" applyFill="1" applyBorder="1" applyAlignment="1">
      <alignment horizontal="right" vertical="top"/>
      <protection/>
    </xf>
    <xf numFmtId="10" fontId="5" fillId="36" borderId="10" xfId="59" applyNumberFormat="1" applyFont="1" applyFill="1" applyBorder="1" applyAlignment="1">
      <alignment horizontal="right" vertical="top"/>
      <protection/>
    </xf>
    <xf numFmtId="0" fontId="1" fillId="35" borderId="0" xfId="59" applyFont="1" applyFill="1">
      <alignment/>
      <protection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165" fontId="4" fillId="35" borderId="10" xfId="59" applyNumberFormat="1" applyFont="1" applyFill="1" applyBorder="1" applyAlignment="1">
      <alignment horizontal="left"/>
      <protection/>
    </xf>
    <xf numFmtId="166" fontId="5" fillId="35" borderId="10" xfId="59" applyNumberFormat="1" applyFont="1" applyFill="1" applyBorder="1" applyAlignment="1">
      <alignment horizontal="left" vertical="top"/>
      <protection/>
    </xf>
    <xf numFmtId="0" fontId="5" fillId="35" borderId="10" xfId="59" applyFont="1" applyFill="1" applyBorder="1" applyAlignment="1">
      <alignment horizontal="left" vertical="top"/>
      <protection/>
    </xf>
    <xf numFmtId="0" fontId="5" fillId="0" borderId="10" xfId="59" applyFont="1" applyBorder="1" applyAlignment="1">
      <alignment vertical="top" wrapText="1"/>
      <protection/>
    </xf>
    <xf numFmtId="4" fontId="5" fillId="0" borderId="10" xfId="59" applyNumberFormat="1" applyFont="1" applyBorder="1" applyAlignment="1">
      <alignment vertical="top" wrapText="1"/>
      <protection/>
    </xf>
    <xf numFmtId="167" fontId="4" fillId="0" borderId="10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168" fontId="3" fillId="33" borderId="10" xfId="59" applyNumberFormat="1" applyFont="1" applyFill="1" applyBorder="1" applyAlignment="1">
      <alignment horizontal="left" vertical="top"/>
      <protection/>
    </xf>
    <xf numFmtId="0" fontId="4" fillId="36" borderId="10" xfId="59" applyFont="1" applyFill="1" applyBorder="1" applyAlignment="1">
      <alignment horizontal="left"/>
      <protection/>
    </xf>
    <xf numFmtId="0" fontId="4" fillId="36" borderId="10" xfId="59" applyFont="1" applyFill="1" applyBorder="1">
      <alignment/>
      <protection/>
    </xf>
    <xf numFmtId="0" fontId="4" fillId="35" borderId="10" xfId="59" applyFont="1" applyFill="1" applyBorder="1" applyAlignment="1">
      <alignment horizontal="left"/>
      <protection/>
    </xf>
    <xf numFmtId="10" fontId="3" fillId="0" borderId="10" xfId="59" applyNumberFormat="1" applyFont="1" applyFill="1" applyBorder="1" applyAlignment="1">
      <alignment horizontal="right" vertical="top"/>
      <protection/>
    </xf>
    <xf numFmtId="0" fontId="7" fillId="36" borderId="11" xfId="59" applyFont="1" applyFill="1" applyBorder="1" applyAlignment="1">
      <alignment horizontal="left"/>
      <protection/>
    </xf>
    <xf numFmtId="0" fontId="5" fillId="36" borderId="11" xfId="59" applyFont="1" applyFill="1" applyBorder="1" applyAlignment="1">
      <alignment horizontal="left" vertical="top"/>
      <protection/>
    </xf>
    <xf numFmtId="0" fontId="1" fillId="35" borderId="0" xfId="59" applyFont="1" applyFill="1" applyBorder="1">
      <alignment/>
      <protection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8" fillId="0" borderId="11" xfId="0" applyFont="1" applyBorder="1" applyAlignment="1">
      <alignment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69" fontId="5" fillId="34" borderId="10" xfId="59" applyNumberFormat="1" applyFont="1" applyFill="1" applyBorder="1" applyAlignment="1">
      <alignment horizontal="left" vertical="top"/>
      <protection/>
    </xf>
    <xf numFmtId="0" fontId="4" fillId="33" borderId="10" xfId="59" applyFont="1" applyFill="1" applyBorder="1" applyAlignment="1">
      <alignment horizontal="left"/>
      <protection/>
    </xf>
    <xf numFmtId="166" fontId="6" fillId="33" borderId="10" xfId="59" applyNumberFormat="1" applyFont="1" applyFill="1" applyBorder="1" applyAlignment="1">
      <alignment horizontal="left" vertical="top"/>
      <protection/>
    </xf>
    <xf numFmtId="0" fontId="9" fillId="33" borderId="10" xfId="59" applyFont="1" applyFill="1" applyBorder="1" applyAlignment="1">
      <alignment horizontal="left" vertical="top"/>
      <protection/>
    </xf>
    <xf numFmtId="0" fontId="4" fillId="35" borderId="10" xfId="59" applyFont="1" applyFill="1" applyBorder="1">
      <alignment/>
      <protection/>
    </xf>
    <xf numFmtId="0" fontId="10" fillId="36" borderId="10" xfId="59" applyFont="1" applyFill="1" applyBorder="1" applyAlignment="1">
      <alignment horizontal="left"/>
      <protection/>
    </xf>
    <xf numFmtId="166" fontId="11" fillId="36" borderId="10" xfId="59" applyNumberFormat="1" applyFont="1" applyFill="1" applyBorder="1" applyAlignment="1">
      <alignment horizontal="left" vertical="top"/>
      <protection/>
    </xf>
    <xf numFmtId="0" fontId="4" fillId="36" borderId="0" xfId="0" applyFont="1" applyFill="1" applyAlignment="1">
      <alignment/>
    </xf>
    <xf numFmtId="10" fontId="5" fillId="37" borderId="10" xfId="59" applyNumberFormat="1" applyFont="1" applyFill="1" applyBorder="1" applyAlignment="1">
      <alignment horizontal="right" vertical="top"/>
      <protection/>
    </xf>
    <xf numFmtId="0" fontId="12" fillId="0" borderId="10" xfId="59" applyFont="1" applyFill="1" applyBorder="1" applyAlignment="1">
      <alignment horizontal="left"/>
      <protection/>
    </xf>
    <xf numFmtId="10" fontId="13" fillId="0" borderId="10" xfId="59" applyNumberFormat="1" applyFont="1" applyFill="1" applyBorder="1" applyAlignment="1">
      <alignment horizontal="right" vertical="top"/>
      <protection/>
    </xf>
    <xf numFmtId="166" fontId="13" fillId="36" borderId="10" xfId="59" applyNumberFormat="1" applyFont="1" applyFill="1" applyBorder="1" applyAlignment="1">
      <alignment horizontal="left" vertical="top"/>
      <protection/>
    </xf>
    <xf numFmtId="0" fontId="10" fillId="0" borderId="10" xfId="59" applyFont="1" applyFill="1" applyBorder="1" applyAlignment="1">
      <alignment horizontal="left"/>
      <protection/>
    </xf>
    <xf numFmtId="166" fontId="5" fillId="0" borderId="10" xfId="59" applyNumberFormat="1" applyFont="1" applyFill="1" applyBorder="1" applyAlignment="1">
      <alignment horizontal="left" vertical="top"/>
      <protection/>
    </xf>
    <xf numFmtId="0" fontId="14" fillId="35" borderId="10" xfId="59" applyFont="1" applyFill="1" applyBorder="1" applyAlignment="1">
      <alignment horizontal="left"/>
      <protection/>
    </xf>
    <xf numFmtId="10" fontId="11" fillId="35" borderId="10" xfId="59" applyNumberFormat="1" applyFont="1" applyFill="1" applyBorder="1" applyAlignment="1">
      <alignment horizontal="right" vertical="top"/>
      <protection/>
    </xf>
    <xf numFmtId="4" fontId="1" fillId="0" borderId="0" xfId="59" applyNumberFormat="1" applyFont="1" applyFill="1">
      <alignment/>
      <protection/>
    </xf>
    <xf numFmtId="0" fontId="0" fillId="0" borderId="0" xfId="0" applyFill="1" applyAlignment="1">
      <alignment/>
    </xf>
    <xf numFmtId="166" fontId="5" fillId="0" borderId="10" xfId="59" applyNumberFormat="1" applyFont="1" applyBorder="1" applyAlignment="1">
      <alignment horizontal="left" vertical="top" wrapText="1"/>
      <protection/>
    </xf>
    <xf numFmtId="4" fontId="5" fillId="0" borderId="10" xfId="59" applyNumberFormat="1" applyFont="1" applyBorder="1" applyAlignment="1">
      <alignment horizontal="right" vertical="top" wrapText="1"/>
      <protection/>
    </xf>
    <xf numFmtId="0" fontId="1" fillId="0" borderId="0" xfId="59" applyFont="1" applyAlignment="1">
      <alignment wrapText="1"/>
      <protection/>
    </xf>
    <xf numFmtId="0" fontId="0" fillId="0" borderId="0" xfId="59" applyFont="1" applyAlignment="1">
      <alignment wrapText="1"/>
      <protection/>
    </xf>
    <xf numFmtId="0" fontId="5" fillId="0" borderId="10" xfId="59" applyFont="1" applyFill="1" applyBorder="1" applyAlignment="1">
      <alignment horizontal="left" vertical="top"/>
      <protection/>
    </xf>
    <xf numFmtId="0" fontId="4" fillId="0" borderId="12" xfId="0" applyFont="1" applyBorder="1" applyAlignment="1">
      <alignment horizontal="left"/>
    </xf>
    <xf numFmtId="0" fontId="7" fillId="33" borderId="10" xfId="59" applyFont="1" applyFill="1" applyBorder="1" applyAlignment="1">
      <alignment horizontal="left" vertical="top"/>
      <protection/>
    </xf>
    <xf numFmtId="0" fontId="3" fillId="33" borderId="10" xfId="59" applyFont="1" applyFill="1" applyBorder="1" applyAlignment="1">
      <alignment horizontal="left" vertical="top" wrapText="1"/>
      <protection/>
    </xf>
    <xf numFmtId="0" fontId="5" fillId="34" borderId="10" xfId="59" applyFont="1" applyFill="1" applyBorder="1" applyAlignment="1">
      <alignment horizontal="left" vertical="top" wrapText="1"/>
      <protection/>
    </xf>
    <xf numFmtId="0" fontId="7" fillId="36" borderId="10" xfId="0" applyFont="1" applyFill="1" applyBorder="1" applyAlignment="1">
      <alignment horizontal="left" vertical="top"/>
    </xf>
    <xf numFmtId="0" fontId="4" fillId="36" borderId="0" xfId="0" applyFont="1" applyFill="1" applyAlignment="1">
      <alignment horizontal="left" vertical="top" wrapText="1"/>
    </xf>
    <xf numFmtId="0" fontId="4" fillId="0" borderId="10" xfId="59" applyFont="1" applyBorder="1" applyAlignment="1">
      <alignment wrapText="1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35" borderId="10" xfId="59" applyFont="1" applyFill="1" applyBorder="1" applyAlignment="1">
      <alignment horizontal="left" vertical="top"/>
      <protection/>
    </xf>
    <xf numFmtId="0" fontId="4" fillId="0" borderId="10" xfId="59" applyFont="1" applyFill="1" applyBorder="1" applyAlignment="1">
      <alignment horizontal="left"/>
      <protection/>
    </xf>
    <xf numFmtId="0" fontId="0" fillId="33" borderId="10" xfId="59" applyFont="1" applyFill="1" applyBorder="1">
      <alignment/>
      <protection/>
    </xf>
    <xf numFmtId="10" fontId="3" fillId="33" borderId="10" xfId="59" applyNumberFormat="1" applyFont="1" applyFill="1" applyBorder="1" applyAlignment="1">
      <alignment horizontal="right" vertical="top" wrapText="1"/>
      <protection/>
    </xf>
    <xf numFmtId="0" fontId="4" fillId="34" borderId="10" xfId="59" applyFont="1" applyFill="1" applyBorder="1" applyAlignment="1">
      <alignment horizontal="left" vertical="top" wrapText="1"/>
      <protection/>
    </xf>
    <xf numFmtId="0" fontId="4" fillId="34" borderId="10" xfId="59" applyFont="1" applyFill="1" applyBorder="1" applyAlignment="1">
      <alignment wrapText="1"/>
      <protection/>
    </xf>
    <xf numFmtId="4" fontId="5" fillId="34" borderId="10" xfId="59" applyNumberFormat="1" applyFont="1" applyFill="1" applyBorder="1" applyAlignment="1">
      <alignment horizontal="right" vertical="top" wrapText="1"/>
      <protection/>
    </xf>
    <xf numFmtId="10" fontId="5" fillId="34" borderId="10" xfId="59" applyNumberFormat="1" applyFont="1" applyFill="1" applyBorder="1" applyAlignment="1">
      <alignment horizontal="right" vertical="top" wrapText="1"/>
      <protection/>
    </xf>
    <xf numFmtId="166" fontId="5" fillId="33" borderId="10" xfId="59" applyNumberFormat="1" applyFont="1" applyFill="1" applyBorder="1" applyAlignment="1">
      <alignment horizontal="left" vertical="top"/>
      <protection/>
    </xf>
    <xf numFmtId="0" fontId="4" fillId="36" borderId="10" xfId="59" applyFont="1" applyFill="1" applyBorder="1" applyAlignment="1">
      <alignment horizontal="left" vertical="top" wrapText="1"/>
      <protection/>
    </xf>
    <xf numFmtId="166" fontId="5" fillId="36" borderId="10" xfId="59" applyNumberFormat="1" applyFont="1" applyFill="1" applyBorder="1" applyAlignment="1">
      <alignment horizontal="left" vertical="top" wrapText="1"/>
      <protection/>
    </xf>
    <xf numFmtId="0" fontId="5" fillId="36" borderId="10" xfId="59" applyFont="1" applyFill="1" applyBorder="1" applyAlignment="1">
      <alignment horizontal="left" vertical="top" wrapText="1"/>
      <protection/>
    </xf>
    <xf numFmtId="4" fontId="5" fillId="36" borderId="10" xfId="59" applyNumberFormat="1" applyFont="1" applyFill="1" applyBorder="1" applyAlignment="1">
      <alignment horizontal="right" vertical="top" wrapText="1"/>
      <protection/>
    </xf>
    <xf numFmtId="10" fontId="5" fillId="36" borderId="10" xfId="59" applyNumberFormat="1" applyFont="1" applyFill="1" applyBorder="1" applyAlignment="1">
      <alignment horizontal="right" vertical="top" wrapText="1"/>
      <protection/>
    </xf>
    <xf numFmtId="0" fontId="4" fillId="35" borderId="10" xfId="59" applyFont="1" applyFill="1" applyBorder="1" applyAlignment="1">
      <alignment wrapText="1"/>
      <protection/>
    </xf>
    <xf numFmtId="166" fontId="5" fillId="35" borderId="10" xfId="59" applyNumberFormat="1" applyFont="1" applyFill="1" applyBorder="1" applyAlignment="1">
      <alignment horizontal="left" vertical="top" wrapText="1"/>
      <protection/>
    </xf>
    <xf numFmtId="4" fontId="5" fillId="35" borderId="10" xfId="59" applyNumberFormat="1" applyFont="1" applyFill="1" applyBorder="1" applyAlignment="1">
      <alignment horizontal="right" vertical="top" wrapText="1"/>
      <protection/>
    </xf>
    <xf numFmtId="10" fontId="5" fillId="35" borderId="10" xfId="59" applyNumberFormat="1" applyFont="1" applyFill="1" applyBorder="1" applyAlignment="1">
      <alignment horizontal="right" vertical="top" wrapText="1"/>
      <protection/>
    </xf>
    <xf numFmtId="0" fontId="7" fillId="33" borderId="10" xfId="59" applyFont="1" applyFill="1" applyBorder="1" applyAlignment="1">
      <alignment horizontal="left" vertical="top" wrapText="1"/>
      <protection/>
    </xf>
    <xf numFmtId="0" fontId="4" fillId="33" borderId="10" xfId="59" applyFont="1" applyFill="1" applyBorder="1" applyAlignment="1">
      <alignment wrapText="1"/>
      <protection/>
    </xf>
    <xf numFmtId="166" fontId="5" fillId="33" borderId="10" xfId="59" applyNumberFormat="1" applyFont="1" applyFill="1" applyBorder="1" applyAlignment="1">
      <alignment horizontal="left" vertical="top" wrapText="1"/>
      <protection/>
    </xf>
    <xf numFmtId="4" fontId="3" fillId="33" borderId="10" xfId="59" applyNumberFormat="1" applyFont="1" applyFill="1" applyBorder="1" applyAlignment="1">
      <alignment horizontal="right" vertical="top" wrapText="1"/>
      <protection/>
    </xf>
    <xf numFmtId="0" fontId="4" fillId="36" borderId="10" xfId="59" applyFont="1" applyFill="1" applyBorder="1" applyAlignment="1">
      <alignment horizontal="left" wrapText="1"/>
      <protection/>
    </xf>
    <xf numFmtId="0" fontId="4" fillId="0" borderId="10" xfId="0" applyFont="1" applyBorder="1" applyAlignment="1">
      <alignment horizontal="left" wrapText="1"/>
    </xf>
    <xf numFmtId="170" fontId="4" fillId="0" borderId="10" xfId="0" applyNumberFormat="1" applyFont="1" applyBorder="1" applyAlignment="1">
      <alignment/>
    </xf>
    <xf numFmtId="166" fontId="5" fillId="0" borderId="10" xfId="59" applyNumberFormat="1" applyFont="1" applyBorder="1" applyAlignment="1">
      <alignment horizontal="left"/>
      <protection/>
    </xf>
    <xf numFmtId="4" fontId="5" fillId="0" borderId="10" xfId="59" applyNumberFormat="1" applyFont="1" applyBorder="1" applyAlignment="1">
      <alignment horizontal="right"/>
      <protection/>
    </xf>
    <xf numFmtId="166" fontId="5" fillId="0" borderId="10" xfId="59" applyNumberFormat="1" applyFont="1" applyBorder="1" applyAlignment="1">
      <alignment horizontal="left" wrapText="1"/>
      <protection/>
    </xf>
    <xf numFmtId="171" fontId="5" fillId="0" borderId="12" xfId="59" applyNumberFormat="1" applyFont="1" applyFill="1" applyBorder="1" applyAlignment="1">
      <alignment horizontal="left" vertical="top" wrapText="1"/>
      <protection/>
    </xf>
    <xf numFmtId="4" fontId="5" fillId="0" borderId="13" xfId="59" applyNumberFormat="1" applyFont="1" applyFill="1" applyBorder="1" applyAlignment="1">
      <alignment horizontal="right" vertical="top" wrapText="1"/>
      <protection/>
    </xf>
    <xf numFmtId="171" fontId="5" fillId="0" borderId="14" xfId="59" applyNumberFormat="1" applyFont="1" applyBorder="1" applyAlignment="1">
      <alignment horizontal="left" vertical="top"/>
      <protection/>
    </xf>
    <xf numFmtId="4" fontId="5" fillId="0" borderId="15" xfId="59" applyNumberFormat="1" applyFont="1" applyBorder="1" applyAlignment="1">
      <alignment horizontal="right" vertical="top"/>
      <protection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/>
    </xf>
    <xf numFmtId="171" fontId="5" fillId="0" borderId="10" xfId="59" applyNumberFormat="1" applyFont="1" applyBorder="1" applyAlignment="1">
      <alignment horizontal="left" vertical="top" wrapText="1"/>
      <protection/>
    </xf>
    <xf numFmtId="0" fontId="4" fillId="0" borderId="17" xfId="0" applyFont="1" applyBorder="1" applyAlignment="1">
      <alignment horizontal="left" vertical="top" wrapText="1"/>
    </xf>
    <xf numFmtId="171" fontId="5" fillId="0" borderId="10" xfId="59" applyNumberFormat="1" applyFont="1" applyBorder="1" applyAlignment="1">
      <alignment horizontal="left" vertical="top"/>
      <protection/>
    </xf>
    <xf numFmtId="0" fontId="5" fillId="0" borderId="10" xfId="59" applyFont="1" applyFill="1" applyBorder="1" applyAlignment="1">
      <alignment horizontal="left" vertical="top" wrapText="1"/>
      <protection/>
    </xf>
    <xf numFmtId="171" fontId="5" fillId="34" borderId="14" xfId="59" applyNumberFormat="1" applyFont="1" applyFill="1" applyBorder="1" applyAlignment="1">
      <alignment horizontal="left" vertical="top"/>
      <protection/>
    </xf>
    <xf numFmtId="0" fontId="4" fillId="34" borderId="14" xfId="59" applyFont="1" applyFill="1" applyBorder="1">
      <alignment/>
      <protection/>
    </xf>
    <xf numFmtId="171" fontId="5" fillId="35" borderId="14" xfId="59" applyNumberFormat="1" applyFont="1" applyFill="1" applyBorder="1" applyAlignment="1">
      <alignment horizontal="left" vertical="top"/>
      <protection/>
    </xf>
    <xf numFmtId="0" fontId="4" fillId="35" borderId="14" xfId="59" applyFont="1" applyFill="1" applyBorder="1" applyAlignment="1">
      <alignment horizontal="left" vertical="top"/>
      <protection/>
    </xf>
    <xf numFmtId="171" fontId="5" fillId="0" borderId="18" xfId="59" applyNumberFormat="1" applyFont="1" applyBorder="1" applyAlignment="1">
      <alignment horizontal="left" vertical="top" wrapText="1"/>
      <protection/>
    </xf>
    <xf numFmtId="0" fontId="4" fillId="0" borderId="12" xfId="0" applyFont="1" applyBorder="1" applyAlignment="1">
      <alignment horizontal="left" vertical="top" wrapText="1"/>
    </xf>
    <xf numFmtId="171" fontId="5" fillId="0" borderId="14" xfId="59" applyNumberFormat="1" applyFont="1" applyBorder="1" applyAlignment="1">
      <alignment horizontal="left" vertical="top" wrapText="1"/>
      <protection/>
    </xf>
    <xf numFmtId="4" fontId="5" fillId="0" borderId="15" xfId="59" applyNumberFormat="1" applyFont="1" applyBorder="1" applyAlignment="1">
      <alignment horizontal="right" vertical="top" wrapText="1"/>
      <protection/>
    </xf>
    <xf numFmtId="171" fontId="5" fillId="0" borderId="18" xfId="59" applyNumberFormat="1" applyFont="1" applyBorder="1" applyAlignment="1">
      <alignment horizontal="left" vertical="top"/>
      <protection/>
    </xf>
    <xf numFmtId="0" fontId="5" fillId="0" borderId="11" xfId="59" applyFont="1" applyFill="1" applyBorder="1" applyAlignment="1">
      <alignment horizontal="left" vertical="top" wrapText="1"/>
      <protection/>
    </xf>
    <xf numFmtId="0" fontId="4" fillId="34" borderId="10" xfId="59" applyFont="1" applyFill="1" applyBorder="1" applyAlignment="1">
      <alignment horizontal="left" vertical="top"/>
      <protection/>
    </xf>
    <xf numFmtId="171" fontId="5" fillId="34" borderId="19" xfId="59" applyNumberFormat="1" applyFont="1" applyFill="1" applyBorder="1" applyAlignment="1">
      <alignment horizontal="left" vertical="top"/>
      <protection/>
    </xf>
    <xf numFmtId="0" fontId="4" fillId="0" borderId="12" xfId="59" applyFont="1" applyBorder="1">
      <alignment/>
      <protection/>
    </xf>
    <xf numFmtId="0" fontId="4" fillId="0" borderId="10" xfId="59" applyFont="1" applyBorder="1" applyAlignment="1">
      <alignment vertical="top" wrapText="1"/>
      <protection/>
    </xf>
    <xf numFmtId="171" fontId="5" fillId="34" borderId="10" xfId="59" applyNumberFormat="1" applyFont="1" applyFill="1" applyBorder="1" applyAlignment="1">
      <alignment horizontal="left" vertical="top"/>
      <protection/>
    </xf>
    <xf numFmtId="0" fontId="4" fillId="34" borderId="19" xfId="59" applyFont="1" applyFill="1" applyBorder="1">
      <alignment/>
      <protection/>
    </xf>
    <xf numFmtId="171" fontId="5" fillId="0" borderId="19" xfId="59" applyNumberFormat="1" applyFont="1" applyBorder="1" applyAlignment="1">
      <alignment horizontal="left" vertical="top"/>
      <protection/>
    </xf>
    <xf numFmtId="171" fontId="5" fillId="34" borderId="20" xfId="59" applyNumberFormat="1" applyFont="1" applyFill="1" applyBorder="1" applyAlignment="1">
      <alignment horizontal="left" vertical="top" wrapText="1"/>
      <protection/>
    </xf>
    <xf numFmtId="0" fontId="5" fillId="34" borderId="15" xfId="59" applyFont="1" applyFill="1" applyBorder="1" applyAlignment="1">
      <alignment horizontal="left" vertical="top" wrapText="1"/>
      <protection/>
    </xf>
    <xf numFmtId="171" fontId="5" fillId="35" borderId="20" xfId="59" applyNumberFormat="1" applyFont="1" applyFill="1" applyBorder="1" applyAlignment="1">
      <alignment horizontal="left" vertical="top" wrapText="1"/>
      <protection/>
    </xf>
    <xf numFmtId="0" fontId="5" fillId="35" borderId="15" xfId="59" applyFont="1" applyFill="1" applyBorder="1" applyAlignment="1">
      <alignment horizontal="left" vertical="top" wrapText="1"/>
      <protection/>
    </xf>
    <xf numFmtId="171" fontId="5" fillId="35" borderId="10" xfId="59" applyNumberFormat="1" applyFont="1" applyFill="1" applyBorder="1" applyAlignment="1">
      <alignment horizontal="left" vertical="top" wrapText="1"/>
      <protection/>
    </xf>
    <xf numFmtId="4" fontId="5" fillId="35" borderId="21" xfId="59" applyNumberFormat="1" applyFont="1" applyFill="1" applyBorder="1" applyAlignment="1">
      <alignment horizontal="right" vertical="top" wrapText="1"/>
      <protection/>
    </xf>
    <xf numFmtId="171" fontId="5" fillId="35" borderId="15" xfId="59" applyNumberFormat="1" applyFont="1" applyFill="1" applyBorder="1" applyAlignment="1">
      <alignment horizontal="left" vertical="top" wrapText="1"/>
      <protection/>
    </xf>
    <xf numFmtId="4" fontId="5" fillId="35" borderId="22" xfId="59" applyNumberFormat="1" applyFont="1" applyFill="1" applyBorder="1" applyAlignment="1">
      <alignment horizontal="right" vertical="top" wrapText="1"/>
      <protection/>
    </xf>
    <xf numFmtId="4" fontId="5" fillId="35" borderId="15" xfId="59" applyNumberFormat="1" applyFont="1" applyFill="1" applyBorder="1" applyAlignment="1">
      <alignment horizontal="right" vertical="top" wrapText="1"/>
      <protection/>
    </xf>
    <xf numFmtId="49" fontId="4" fillId="34" borderId="10" xfId="59" applyNumberFormat="1" applyFont="1" applyFill="1" applyBorder="1" applyAlignment="1">
      <alignment horizontal="left"/>
      <protection/>
    </xf>
    <xf numFmtId="0" fontId="0" fillId="34" borderId="10" xfId="59" applyFont="1" applyFill="1" applyBorder="1">
      <alignment/>
      <protection/>
    </xf>
    <xf numFmtId="4" fontId="4" fillId="34" borderId="10" xfId="59" applyNumberFormat="1" applyFont="1" applyFill="1" applyBorder="1" applyAlignment="1">
      <alignment horizontal="right"/>
      <protection/>
    </xf>
    <xf numFmtId="10" fontId="3" fillId="38" borderId="10" xfId="59" applyNumberFormat="1" applyFont="1" applyFill="1" applyBorder="1" applyAlignment="1">
      <alignment horizontal="right" vertical="top"/>
      <protection/>
    </xf>
    <xf numFmtId="49" fontId="5" fillId="35" borderId="10" xfId="59" applyNumberFormat="1" applyFont="1" applyFill="1" applyBorder="1" applyAlignment="1">
      <alignment horizontal="left" vertical="top"/>
      <protection/>
    </xf>
    <xf numFmtId="10" fontId="5" fillId="35" borderId="15" xfId="59" applyNumberFormat="1" applyFont="1" applyFill="1" applyBorder="1" applyAlignment="1">
      <alignment horizontal="right" vertical="top"/>
      <protection/>
    </xf>
    <xf numFmtId="49" fontId="4" fillId="0" borderId="10" xfId="59" applyNumberFormat="1" applyFont="1" applyBorder="1">
      <alignment/>
      <protection/>
    </xf>
    <xf numFmtId="0" fontId="4" fillId="0" borderId="0" xfId="59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4" fillId="0" borderId="10" xfId="59" applyFont="1" applyBorder="1" applyAlignment="1">
      <alignment vertical="top"/>
      <protection/>
    </xf>
    <xf numFmtId="4" fontId="5" fillId="0" borderId="10" xfId="59" applyNumberFormat="1" applyFont="1" applyFill="1" applyBorder="1" applyAlignment="1">
      <alignment horizontal="right" vertical="top" wrapText="1"/>
      <protection/>
    </xf>
    <xf numFmtId="168" fontId="3" fillId="38" borderId="14" xfId="59" applyNumberFormat="1" applyFont="1" applyFill="1" applyBorder="1" applyAlignment="1">
      <alignment horizontal="left" vertical="top"/>
      <protection/>
    </xf>
    <xf numFmtId="0" fontId="4" fillId="38" borderId="14" xfId="59" applyFont="1" applyFill="1" applyBorder="1">
      <alignment/>
      <protection/>
    </xf>
    <xf numFmtId="4" fontId="3" fillId="38" borderId="15" xfId="59" applyNumberFormat="1" applyFont="1" applyFill="1" applyBorder="1" applyAlignment="1">
      <alignment horizontal="right" vertical="top"/>
      <protection/>
    </xf>
    <xf numFmtId="169" fontId="5" fillId="34" borderId="20" xfId="59" applyNumberFormat="1" applyFont="1" applyFill="1" applyBorder="1" applyAlignment="1">
      <alignment horizontal="left" vertical="top"/>
      <protection/>
    </xf>
    <xf numFmtId="0" fontId="4" fillId="34" borderId="15" xfId="59" applyFont="1" applyFill="1" applyBorder="1">
      <alignment/>
      <protection/>
    </xf>
    <xf numFmtId="0" fontId="4" fillId="34" borderId="0" xfId="59" applyFont="1" applyFill="1" applyBorder="1" applyAlignment="1">
      <alignment vertical="top"/>
      <protection/>
    </xf>
    <xf numFmtId="4" fontId="5" fillId="34" borderId="15" xfId="59" applyNumberFormat="1" applyFont="1" applyFill="1" applyBorder="1" applyAlignment="1">
      <alignment horizontal="right" vertical="top"/>
      <protection/>
    </xf>
    <xf numFmtId="10" fontId="5" fillId="34" borderId="15" xfId="59" applyNumberFormat="1" applyFont="1" applyFill="1" applyBorder="1" applyAlignment="1">
      <alignment horizontal="right" vertical="top"/>
      <protection/>
    </xf>
    <xf numFmtId="49" fontId="4" fillId="35" borderId="10" xfId="59" applyNumberFormat="1" applyFont="1" applyFill="1" applyBorder="1" applyAlignment="1">
      <alignment horizontal="left" vertical="top" wrapText="1"/>
      <protection/>
    </xf>
    <xf numFmtId="4" fontId="4" fillId="35" borderId="10" xfId="59" applyNumberFormat="1" applyFont="1" applyFill="1" applyBorder="1" applyAlignment="1">
      <alignment horizontal="right" vertical="top" wrapText="1"/>
      <protection/>
    </xf>
    <xf numFmtId="0" fontId="0" fillId="35" borderId="10" xfId="59" applyFont="1" applyFill="1" applyBorder="1" applyAlignment="1">
      <alignment wrapText="1"/>
      <protection/>
    </xf>
    <xf numFmtId="49" fontId="4" fillId="36" borderId="10" xfId="59" applyNumberFormat="1" applyFont="1" applyFill="1" applyBorder="1" applyAlignment="1">
      <alignment horizontal="left" vertical="top" wrapText="1"/>
      <protection/>
    </xf>
    <xf numFmtId="4" fontId="4" fillId="36" borderId="10" xfId="59" applyNumberFormat="1" applyFont="1" applyFill="1" applyBorder="1" applyAlignment="1">
      <alignment horizontal="right" vertical="top" wrapText="1"/>
      <protection/>
    </xf>
    <xf numFmtId="10" fontId="4" fillId="36" borderId="10" xfId="59" applyNumberFormat="1" applyFont="1" applyFill="1" applyBorder="1" applyAlignment="1">
      <alignment vertical="top" wrapText="1"/>
      <protection/>
    </xf>
    <xf numFmtId="10" fontId="4" fillId="36" borderId="10" xfId="59" applyNumberFormat="1" applyFont="1" applyFill="1" applyBorder="1" applyAlignment="1">
      <alignment vertical="center" wrapText="1"/>
      <protection/>
    </xf>
    <xf numFmtId="0" fontId="5" fillId="36" borderId="10" xfId="59" applyFont="1" applyFill="1" applyBorder="1" applyAlignment="1">
      <alignment horizontal="left" wrapText="1"/>
      <protection/>
    </xf>
    <xf numFmtId="0" fontId="5" fillId="0" borderId="23" xfId="59" applyFont="1" applyBorder="1" applyAlignment="1">
      <alignment horizontal="left" vertical="top"/>
      <protection/>
    </xf>
    <xf numFmtId="49" fontId="4" fillId="34" borderId="10" xfId="59" applyNumberFormat="1" applyFont="1" applyFill="1" applyBorder="1" applyAlignment="1">
      <alignment vertical="top" wrapText="1"/>
      <protection/>
    </xf>
    <xf numFmtId="0" fontId="4" fillId="35" borderId="10" xfId="59" applyFont="1" applyFill="1" applyBorder="1" applyAlignment="1">
      <alignment horizontal="left" vertical="top" wrapText="1"/>
      <protection/>
    </xf>
    <xf numFmtId="4" fontId="4" fillId="35" borderId="10" xfId="59" applyNumberFormat="1" applyFont="1" applyFill="1" applyBorder="1" applyAlignment="1">
      <alignment vertical="top" wrapText="1"/>
      <protection/>
    </xf>
    <xf numFmtId="4" fontId="5" fillId="0" borderId="24" xfId="59" applyNumberFormat="1" applyFont="1" applyBorder="1" applyAlignment="1">
      <alignment horizontal="right" vertical="top"/>
      <protection/>
    </xf>
    <xf numFmtId="166" fontId="5" fillId="0" borderId="25" xfId="59" applyNumberFormat="1" applyFont="1" applyBorder="1" applyAlignment="1">
      <alignment horizontal="left" vertical="top"/>
      <protection/>
    </xf>
    <xf numFmtId="166" fontId="5" fillId="0" borderId="14" xfId="59" applyNumberFormat="1" applyFont="1" applyBorder="1" applyAlignment="1">
      <alignment horizontal="left" vertical="top"/>
      <protection/>
    </xf>
    <xf numFmtId="166" fontId="5" fillId="0" borderId="14" xfId="59" applyNumberFormat="1" applyFont="1" applyBorder="1" applyAlignment="1">
      <alignment horizontal="left" vertical="top" wrapText="1"/>
      <protection/>
    </xf>
    <xf numFmtId="0" fontId="5" fillId="0" borderId="15" xfId="59" applyFont="1" applyBorder="1" applyAlignment="1">
      <alignment horizontal="left" vertical="top" wrapText="1"/>
      <protection/>
    </xf>
    <xf numFmtId="169" fontId="5" fillId="34" borderId="17" xfId="59" applyNumberFormat="1" applyFont="1" applyFill="1" applyBorder="1" applyAlignment="1">
      <alignment horizontal="left" vertical="top" wrapText="1"/>
      <protection/>
    </xf>
    <xf numFmtId="0" fontId="4" fillId="34" borderId="15" xfId="59" applyFont="1" applyFill="1" applyBorder="1" applyAlignment="1">
      <alignment wrapText="1"/>
      <protection/>
    </xf>
    <xf numFmtId="4" fontId="5" fillId="34" borderId="15" xfId="59" applyNumberFormat="1" applyFont="1" applyFill="1" applyBorder="1" applyAlignment="1">
      <alignment horizontal="right" vertical="top" wrapText="1"/>
      <protection/>
    </xf>
    <xf numFmtId="10" fontId="5" fillId="34" borderId="15" xfId="59" applyNumberFormat="1" applyFont="1" applyFill="1" applyBorder="1" applyAlignment="1">
      <alignment horizontal="right" vertical="top" wrapText="1"/>
      <protection/>
    </xf>
    <xf numFmtId="4" fontId="5" fillId="34" borderId="13" xfId="59" applyNumberFormat="1" applyFont="1" applyFill="1" applyBorder="1" applyAlignment="1">
      <alignment horizontal="right" vertical="top"/>
      <protection/>
    </xf>
    <xf numFmtId="0" fontId="4" fillId="0" borderId="0" xfId="59" applyFont="1" applyBorder="1">
      <alignment/>
      <protection/>
    </xf>
    <xf numFmtId="166" fontId="5" fillId="0" borderId="12" xfId="59" applyNumberFormat="1" applyFont="1" applyBorder="1" applyAlignment="1">
      <alignment horizontal="left" vertical="top"/>
      <protection/>
    </xf>
    <xf numFmtId="0" fontId="5" fillId="35" borderId="13" xfId="59" applyFont="1" applyFill="1" applyBorder="1" applyAlignment="1">
      <alignment horizontal="left" vertical="top"/>
      <protection/>
    </xf>
    <xf numFmtId="166" fontId="5" fillId="0" borderId="20" xfId="59" applyNumberFormat="1" applyFont="1" applyBorder="1" applyAlignment="1">
      <alignment horizontal="left" vertical="top"/>
      <protection/>
    </xf>
    <xf numFmtId="169" fontId="5" fillId="34" borderId="14" xfId="59" applyNumberFormat="1" applyFont="1" applyFill="1" applyBorder="1" applyAlignment="1">
      <alignment horizontal="left" vertical="top"/>
      <protection/>
    </xf>
    <xf numFmtId="4" fontId="5" fillId="34" borderId="24" xfId="59" applyNumberFormat="1" applyFont="1" applyFill="1" applyBorder="1" applyAlignment="1">
      <alignment horizontal="right" vertical="top"/>
      <protection/>
    </xf>
    <xf numFmtId="10" fontId="5" fillId="34" borderId="24" xfId="59" applyNumberFormat="1" applyFont="1" applyFill="1" applyBorder="1" applyAlignment="1">
      <alignment horizontal="right" vertical="top"/>
      <protection/>
    </xf>
    <xf numFmtId="0" fontId="4" fillId="36" borderId="10" xfId="59" applyFont="1" applyFill="1" applyBorder="1" applyAlignment="1">
      <alignment horizontal="left" vertical="top"/>
      <protection/>
    </xf>
    <xf numFmtId="166" fontId="5" fillId="35" borderId="17" xfId="59" applyNumberFormat="1" applyFont="1" applyFill="1" applyBorder="1" applyAlignment="1">
      <alignment horizontal="left" vertical="top"/>
      <protection/>
    </xf>
    <xf numFmtId="4" fontId="5" fillId="35" borderId="15" xfId="59" applyNumberFormat="1" applyFont="1" applyFill="1" applyBorder="1" applyAlignment="1">
      <alignment horizontal="right" vertical="top"/>
      <protection/>
    </xf>
    <xf numFmtId="166" fontId="5" fillId="0" borderId="26" xfId="59" applyNumberFormat="1" applyFont="1" applyBorder="1" applyAlignment="1">
      <alignment horizontal="left" vertical="top"/>
      <protection/>
    </xf>
    <xf numFmtId="0" fontId="5" fillId="0" borderId="24" xfId="59" applyFont="1" applyBorder="1" applyAlignment="1">
      <alignment horizontal="left" vertical="top"/>
      <protection/>
    </xf>
    <xf numFmtId="166" fontId="5" fillId="0" borderId="19" xfId="59" applyNumberFormat="1" applyFont="1" applyBorder="1" applyAlignment="1">
      <alignment horizontal="left" vertical="top"/>
      <protection/>
    </xf>
    <xf numFmtId="166" fontId="5" fillId="0" borderId="27" xfId="59" applyNumberFormat="1" applyFont="1" applyBorder="1" applyAlignment="1">
      <alignment horizontal="left" vertical="top"/>
      <protection/>
    </xf>
    <xf numFmtId="0" fontId="5" fillId="0" borderId="15" xfId="59" applyFont="1" applyBorder="1" applyAlignment="1">
      <alignment horizontal="left" vertical="top"/>
      <protection/>
    </xf>
    <xf numFmtId="4" fontId="5" fillId="0" borderId="22" xfId="59" applyNumberFormat="1" applyFont="1" applyBorder="1" applyAlignment="1">
      <alignment horizontal="right" vertical="top"/>
      <protection/>
    </xf>
    <xf numFmtId="166" fontId="5" fillId="0" borderId="19" xfId="59" applyNumberFormat="1" applyFont="1" applyBorder="1" applyAlignment="1">
      <alignment horizontal="left" vertical="top" wrapText="1"/>
      <protection/>
    </xf>
    <xf numFmtId="4" fontId="5" fillId="0" borderId="22" xfId="59" applyNumberFormat="1" applyFont="1" applyBorder="1" applyAlignment="1">
      <alignment horizontal="right" vertical="top" wrapText="1"/>
      <protection/>
    </xf>
    <xf numFmtId="0" fontId="5" fillId="34" borderId="24" xfId="59" applyFont="1" applyFill="1" applyBorder="1" applyAlignment="1">
      <alignment horizontal="left" vertical="top"/>
      <protection/>
    </xf>
    <xf numFmtId="0" fontId="4" fillId="35" borderId="14" xfId="59" applyFont="1" applyFill="1" applyBorder="1" applyAlignment="1">
      <alignment horizontal="left"/>
      <protection/>
    </xf>
    <xf numFmtId="0" fontId="5" fillId="35" borderId="24" xfId="59" applyFont="1" applyFill="1" applyBorder="1" applyAlignment="1">
      <alignment horizontal="left" vertical="top"/>
      <protection/>
    </xf>
    <xf numFmtId="166" fontId="5" fillId="34" borderId="19" xfId="59" applyNumberFormat="1" applyFont="1" applyFill="1" applyBorder="1" applyAlignment="1">
      <alignment horizontal="left" vertical="top"/>
      <protection/>
    </xf>
    <xf numFmtId="0" fontId="15" fillId="0" borderId="0" xfId="59" applyFont="1" applyBorder="1">
      <alignment/>
      <protection/>
    </xf>
    <xf numFmtId="0" fontId="8" fillId="0" borderId="0" xfId="0" applyFont="1" applyAlignment="1">
      <alignment/>
    </xf>
    <xf numFmtId="166" fontId="5" fillId="0" borderId="19" xfId="59" applyNumberFormat="1" applyFont="1" applyFill="1" applyBorder="1" applyAlignment="1">
      <alignment horizontal="left" vertical="top"/>
      <protection/>
    </xf>
    <xf numFmtId="4" fontId="5" fillId="0" borderId="15" xfId="59" applyNumberFormat="1" applyFont="1" applyFill="1" applyBorder="1" applyAlignment="1">
      <alignment horizontal="right" vertical="top"/>
      <protection/>
    </xf>
    <xf numFmtId="0" fontId="7" fillId="38" borderId="10" xfId="59" applyFont="1" applyFill="1" applyBorder="1" applyAlignment="1">
      <alignment horizontal="left"/>
      <protection/>
    </xf>
    <xf numFmtId="0" fontId="7" fillId="38" borderId="10" xfId="59" applyFont="1" applyFill="1" applyBorder="1">
      <alignment/>
      <protection/>
    </xf>
    <xf numFmtId="166" fontId="3" fillId="38" borderId="10" xfId="59" applyNumberFormat="1" applyFont="1" applyFill="1" applyBorder="1" applyAlignment="1">
      <alignment horizontal="left" vertical="top"/>
      <protection/>
    </xf>
    <xf numFmtId="0" fontId="16" fillId="38" borderId="10" xfId="59" applyFont="1" applyFill="1" applyBorder="1" applyAlignment="1">
      <alignment vertical="top" wrapText="1"/>
      <protection/>
    </xf>
    <xf numFmtId="4" fontId="3" fillId="38" borderId="10" xfId="59" applyNumberFormat="1" applyFont="1" applyFill="1" applyBorder="1" applyAlignment="1">
      <alignment horizontal="right" vertical="top" wrapText="1"/>
      <protection/>
    </xf>
    <xf numFmtId="169" fontId="5" fillId="34" borderId="25" xfId="59" applyNumberFormat="1" applyFont="1" applyFill="1" applyBorder="1" applyAlignment="1">
      <alignment horizontal="left" vertical="top"/>
      <protection/>
    </xf>
    <xf numFmtId="0" fontId="4" fillId="34" borderId="25" xfId="59" applyFont="1" applyFill="1" applyBorder="1">
      <alignment/>
      <protection/>
    </xf>
    <xf numFmtId="0" fontId="4" fillId="35" borderId="20" xfId="59" applyFont="1" applyFill="1" applyBorder="1" applyAlignment="1">
      <alignment horizontal="left"/>
      <protection/>
    </xf>
    <xf numFmtId="0" fontId="5" fillId="35" borderId="15" xfId="59" applyFont="1" applyFill="1" applyBorder="1" applyAlignment="1">
      <alignment horizontal="left" vertical="top"/>
      <protection/>
    </xf>
    <xf numFmtId="168" fontId="3" fillId="39" borderId="10" xfId="59" applyNumberFormat="1" applyFont="1" applyFill="1" applyBorder="1" applyAlignment="1">
      <alignment horizontal="left" vertical="top" wrapText="1"/>
      <protection/>
    </xf>
    <xf numFmtId="0" fontId="4" fillId="39" borderId="10" xfId="59" applyFont="1" applyFill="1" applyBorder="1" applyAlignment="1">
      <alignment vertical="top" wrapText="1"/>
      <protection/>
    </xf>
    <xf numFmtId="0" fontId="3" fillId="39" borderId="10" xfId="59" applyFont="1" applyFill="1" applyBorder="1" applyAlignment="1">
      <alignment horizontal="left" vertical="top" wrapText="1"/>
      <protection/>
    </xf>
    <xf numFmtId="4" fontId="3" fillId="39" borderId="10" xfId="59" applyNumberFormat="1" applyFont="1" applyFill="1" applyBorder="1" applyAlignment="1">
      <alignment horizontal="right" vertical="top" wrapText="1"/>
      <protection/>
    </xf>
    <xf numFmtId="10" fontId="3" fillId="39" borderId="10" xfId="59" applyNumberFormat="1" applyFont="1" applyFill="1" applyBorder="1" applyAlignment="1">
      <alignment horizontal="right" vertical="top"/>
      <protection/>
    </xf>
    <xf numFmtId="0" fontId="4" fillId="0" borderId="14" xfId="59" applyFont="1" applyFill="1" applyBorder="1" applyAlignment="1">
      <alignment horizontal="left"/>
      <protection/>
    </xf>
    <xf numFmtId="0" fontId="7" fillId="39" borderId="10" xfId="59" applyFont="1" applyFill="1" applyBorder="1" applyAlignment="1">
      <alignment horizontal="left"/>
      <protection/>
    </xf>
    <xf numFmtId="0" fontId="7" fillId="39" borderId="10" xfId="59" applyFont="1" applyFill="1" applyBorder="1">
      <alignment/>
      <protection/>
    </xf>
    <xf numFmtId="166" fontId="3" fillId="39" borderId="10" xfId="59" applyNumberFormat="1" applyFont="1" applyFill="1" applyBorder="1" applyAlignment="1">
      <alignment horizontal="left" vertical="top"/>
      <protection/>
    </xf>
    <xf numFmtId="0" fontId="3" fillId="39" borderId="10" xfId="59" applyFont="1" applyFill="1" applyBorder="1" applyAlignment="1">
      <alignment horizontal="left" vertical="top"/>
      <protection/>
    </xf>
    <xf numFmtId="4" fontId="3" fillId="39" borderId="10" xfId="59" applyNumberFormat="1" applyFont="1" applyFill="1" applyBorder="1" applyAlignment="1">
      <alignment horizontal="right" vertical="top"/>
      <protection/>
    </xf>
    <xf numFmtId="0" fontId="4" fillId="35" borderId="10" xfId="59" applyFont="1" applyFill="1" applyBorder="1" applyAlignment="1">
      <alignment horizontal="left" vertical="center"/>
      <protection/>
    </xf>
    <xf numFmtId="0" fontId="4" fillId="0" borderId="19" xfId="59" applyFont="1" applyFill="1" applyBorder="1" applyAlignment="1">
      <alignment horizontal="left"/>
      <protection/>
    </xf>
    <xf numFmtId="166" fontId="5" fillId="0" borderId="15" xfId="59" applyNumberFormat="1" applyFont="1" applyBorder="1" applyAlignment="1">
      <alignment horizontal="left" vertical="top" wrapText="1"/>
      <protection/>
    </xf>
    <xf numFmtId="0" fontId="5" fillId="0" borderId="13" xfId="59" applyFont="1" applyBorder="1" applyAlignment="1">
      <alignment horizontal="left" vertical="top" wrapText="1"/>
      <protection/>
    </xf>
    <xf numFmtId="0" fontId="1" fillId="0" borderId="0" xfId="59" applyFont="1" applyAlignment="1">
      <alignment vertical="top" wrapText="1"/>
      <protection/>
    </xf>
    <xf numFmtId="0" fontId="0" fillId="0" borderId="0" xfId="59" applyFont="1" applyAlignment="1">
      <alignment vertical="top" wrapText="1"/>
      <protection/>
    </xf>
    <xf numFmtId="0" fontId="4" fillId="36" borderId="14" xfId="59" applyFont="1" applyFill="1" applyBorder="1" applyAlignment="1">
      <alignment horizontal="left"/>
      <protection/>
    </xf>
    <xf numFmtId="166" fontId="5" fillId="36" borderId="20" xfId="59" applyNumberFormat="1" applyFont="1" applyFill="1" applyBorder="1" applyAlignment="1">
      <alignment horizontal="left" vertical="top"/>
      <protection/>
    </xf>
    <xf numFmtId="0" fontId="5" fillId="36" borderId="24" xfId="59" applyFont="1" applyFill="1" applyBorder="1" applyAlignment="1">
      <alignment horizontal="left" vertical="top"/>
      <protection/>
    </xf>
    <xf numFmtId="0" fontId="5" fillId="0" borderId="24" xfId="59" applyFont="1" applyBorder="1" applyAlignment="1">
      <alignment horizontal="left" vertical="top" wrapText="1"/>
      <protection/>
    </xf>
    <xf numFmtId="0" fontId="5" fillId="0" borderId="28" xfId="59" applyFont="1" applyBorder="1" applyAlignment="1">
      <alignment horizontal="left" vertical="top"/>
      <protection/>
    </xf>
    <xf numFmtId="0" fontId="4" fillId="34" borderId="10" xfId="59" applyFont="1" applyFill="1" applyBorder="1" applyAlignment="1">
      <alignment vertical="center"/>
      <protection/>
    </xf>
    <xf numFmtId="4" fontId="5" fillId="34" borderId="21" xfId="59" applyNumberFormat="1" applyFont="1" applyFill="1" applyBorder="1" applyAlignment="1">
      <alignment horizontal="right" vertical="top"/>
      <protection/>
    </xf>
    <xf numFmtId="4" fontId="5" fillId="35" borderId="10" xfId="59" applyNumberFormat="1" applyFont="1" applyFill="1" applyBorder="1" applyAlignment="1">
      <alignment vertical="center"/>
      <protection/>
    </xf>
    <xf numFmtId="0" fontId="4" fillId="0" borderId="0" xfId="0" applyFont="1" applyAlignment="1">
      <alignment horizontal="left" vertical="top"/>
    </xf>
    <xf numFmtId="168" fontId="3" fillId="39" borderId="14" xfId="59" applyNumberFormat="1" applyFont="1" applyFill="1" applyBorder="1" applyAlignment="1">
      <alignment horizontal="left"/>
      <protection/>
    </xf>
    <xf numFmtId="0" fontId="4" fillId="39" borderId="14" xfId="59" applyFont="1" applyFill="1" applyBorder="1">
      <alignment/>
      <protection/>
    </xf>
    <xf numFmtId="4" fontId="3" fillId="39" borderId="15" xfId="59" applyNumberFormat="1" applyFont="1" applyFill="1" applyBorder="1" applyAlignment="1">
      <alignment horizontal="right" vertical="top"/>
      <protection/>
    </xf>
    <xf numFmtId="0" fontId="4" fillId="34" borderId="14" xfId="59" applyFont="1" applyFill="1" applyBorder="1" applyAlignment="1">
      <alignment horizontal="left" vertical="top"/>
      <protection/>
    </xf>
    <xf numFmtId="0" fontId="4" fillId="35" borderId="14" xfId="59" applyFont="1" applyFill="1" applyBorder="1" applyAlignment="1">
      <alignment vertical="top" wrapText="1"/>
      <protection/>
    </xf>
    <xf numFmtId="4" fontId="4" fillId="0" borderId="24" xfId="59" applyNumberFormat="1" applyFont="1" applyBorder="1" applyAlignment="1">
      <alignment vertical="top"/>
      <protection/>
    </xf>
    <xf numFmtId="4" fontId="5" fillId="0" borderId="0" xfId="59" applyNumberFormat="1" applyFont="1" applyBorder="1" applyAlignment="1">
      <alignment horizontal="right" vertical="top"/>
      <protection/>
    </xf>
    <xf numFmtId="0" fontId="4" fillId="0" borderId="13" xfId="0" applyFont="1" applyBorder="1" applyAlignment="1">
      <alignment horizontal="left" vertical="top" wrapText="1"/>
    </xf>
    <xf numFmtId="0" fontId="4" fillId="34" borderId="20" xfId="59" applyFont="1" applyFill="1" applyBorder="1">
      <alignment/>
      <protection/>
    </xf>
    <xf numFmtId="0" fontId="5" fillId="34" borderId="15" xfId="59" applyFont="1" applyFill="1" applyBorder="1" applyAlignment="1">
      <alignment horizontal="left" vertical="top"/>
      <protection/>
    </xf>
    <xf numFmtId="4" fontId="5" fillId="34" borderId="22" xfId="59" applyNumberFormat="1" applyFont="1" applyFill="1" applyBorder="1" applyAlignment="1">
      <alignment horizontal="right" vertical="top" wrapText="1"/>
      <protection/>
    </xf>
    <xf numFmtId="0" fontId="4" fillId="36" borderId="20" xfId="59" applyFont="1" applyFill="1" applyBorder="1" applyAlignment="1">
      <alignment horizontal="left" vertical="top" wrapText="1"/>
      <protection/>
    </xf>
    <xf numFmtId="166" fontId="5" fillId="36" borderId="20" xfId="59" applyNumberFormat="1" applyFont="1" applyFill="1" applyBorder="1" applyAlignment="1">
      <alignment horizontal="left" vertical="top" wrapText="1"/>
      <protection/>
    </xf>
    <xf numFmtId="4" fontId="5" fillId="36" borderId="15" xfId="59" applyNumberFormat="1" applyFont="1" applyFill="1" applyBorder="1" applyAlignment="1">
      <alignment horizontal="right" vertical="top" wrapText="1"/>
      <protection/>
    </xf>
    <xf numFmtId="10" fontId="5" fillId="36" borderId="15" xfId="59" applyNumberFormat="1" applyFont="1" applyFill="1" applyBorder="1" applyAlignment="1">
      <alignment horizontal="right" vertical="top" wrapText="1"/>
      <protection/>
    </xf>
    <xf numFmtId="166" fontId="5" fillId="35" borderId="20" xfId="59" applyNumberFormat="1" applyFont="1" applyFill="1" applyBorder="1" applyAlignment="1">
      <alignment horizontal="left" vertical="top" wrapText="1"/>
      <protection/>
    </xf>
    <xf numFmtId="0" fontId="4" fillId="38" borderId="20" xfId="59" applyFont="1" applyFill="1" applyBorder="1">
      <alignment/>
      <protection/>
    </xf>
    <xf numFmtId="0" fontId="3" fillId="38" borderId="10" xfId="59" applyFont="1" applyFill="1" applyBorder="1" applyAlignment="1">
      <alignment horizontal="left" vertical="top"/>
      <protection/>
    </xf>
    <xf numFmtId="10" fontId="3" fillId="38" borderId="15" xfId="59" applyNumberFormat="1" applyFont="1" applyFill="1" applyBorder="1" applyAlignment="1">
      <alignment horizontal="right" vertical="top"/>
      <protection/>
    </xf>
    <xf numFmtId="4" fontId="4" fillId="36" borderId="10" xfId="59" applyNumberFormat="1" applyFont="1" applyFill="1" applyBorder="1" applyAlignment="1">
      <alignment vertical="top"/>
      <protection/>
    </xf>
    <xf numFmtId="4" fontId="4" fillId="0" borderId="10" xfId="59" applyNumberFormat="1" applyFont="1" applyFill="1" applyBorder="1">
      <alignment/>
      <protection/>
    </xf>
    <xf numFmtId="4" fontId="4" fillId="35" borderId="10" xfId="59" applyNumberFormat="1" applyFont="1" applyFill="1" applyBorder="1">
      <alignment/>
      <protection/>
    </xf>
    <xf numFmtId="0" fontId="4" fillId="34" borderId="29" xfId="59" applyFont="1" applyFill="1" applyBorder="1" applyAlignment="1">
      <alignment horizontal="left" vertical="top"/>
      <protection/>
    </xf>
    <xf numFmtId="0" fontId="4" fillId="34" borderId="24" xfId="59" applyFont="1" applyFill="1" applyBorder="1">
      <alignment/>
      <protection/>
    </xf>
    <xf numFmtId="4" fontId="4" fillId="34" borderId="24" xfId="59" applyNumberFormat="1" applyFont="1" applyFill="1" applyBorder="1" applyAlignment="1">
      <alignment vertical="top"/>
      <protection/>
    </xf>
    <xf numFmtId="166" fontId="5" fillId="0" borderId="26" xfId="59" applyNumberFormat="1" applyFont="1" applyBorder="1" applyAlignment="1">
      <alignment horizontal="left" vertical="top" wrapText="1"/>
      <protection/>
    </xf>
    <xf numFmtId="4" fontId="5" fillId="0" borderId="24" xfId="59" applyNumberFormat="1" applyFont="1" applyBorder="1" applyAlignment="1">
      <alignment horizontal="right" vertical="top" wrapText="1"/>
      <protection/>
    </xf>
    <xf numFmtId="166" fontId="5" fillId="0" borderId="17" xfId="59" applyNumberFormat="1" applyFont="1" applyBorder="1" applyAlignment="1">
      <alignment horizontal="left" vertical="top"/>
      <protection/>
    </xf>
    <xf numFmtId="166" fontId="5" fillId="0" borderId="21" xfId="59" applyNumberFormat="1" applyFont="1" applyBorder="1" applyAlignment="1">
      <alignment horizontal="left" vertical="top"/>
      <protection/>
    </xf>
    <xf numFmtId="0" fontId="17" fillId="0" borderId="10" xfId="59" applyFont="1" applyBorder="1" applyAlignment="1">
      <alignment horizontal="left" vertical="top"/>
      <protection/>
    </xf>
    <xf numFmtId="0" fontId="0" fillId="0" borderId="0" xfId="59" applyFont="1" applyBorder="1">
      <alignment/>
      <protection/>
    </xf>
    <xf numFmtId="4" fontId="16" fillId="0" borderId="0" xfId="59" applyNumberFormat="1" applyFont="1" applyBorder="1" applyAlignment="1">
      <alignment horizontal="right" vertical="top"/>
      <protection/>
    </xf>
    <xf numFmtId="10" fontId="2" fillId="0" borderId="0" xfId="59" applyNumberFormat="1" applyFont="1" applyBorder="1" applyAlignment="1">
      <alignment horizontal="right" vertical="top"/>
      <protection/>
    </xf>
    <xf numFmtId="4" fontId="3" fillId="33" borderId="10" xfId="59" applyNumberFormat="1" applyFont="1" applyFill="1" applyBorder="1" applyAlignment="1">
      <alignment horizontal="right" vertical="top"/>
      <protection/>
    </xf>
    <xf numFmtId="4" fontId="5" fillId="36" borderId="11" xfId="59" applyNumberFormat="1" applyFont="1" applyFill="1" applyBorder="1" applyAlignment="1">
      <alignment horizontal="right" vertical="top"/>
      <protection/>
    </xf>
    <xf numFmtId="10" fontId="5" fillId="36" borderId="10" xfId="59" applyNumberFormat="1" applyFont="1" applyFill="1" applyBorder="1" applyAlignment="1">
      <alignment horizontal="right" vertical="top"/>
      <protection/>
    </xf>
    <xf numFmtId="10" fontId="5" fillId="34" borderId="10" xfId="59" applyNumberFormat="1" applyFont="1" applyFill="1" applyBorder="1" applyAlignment="1">
      <alignment horizontal="right" vertical="top"/>
      <protection/>
    </xf>
    <xf numFmtId="0" fontId="7" fillId="33" borderId="10" xfId="59" applyFont="1" applyFill="1" applyBorder="1" applyAlignment="1">
      <alignment horizontal="left"/>
      <protection/>
    </xf>
    <xf numFmtId="4" fontId="9" fillId="33" borderId="10" xfId="59" applyNumberFormat="1" applyFont="1" applyFill="1" applyBorder="1" applyAlignment="1">
      <alignment horizontal="right" vertical="top"/>
      <protection/>
    </xf>
    <xf numFmtId="10" fontId="9" fillId="33" borderId="10" xfId="59" applyNumberFormat="1" applyFont="1" applyFill="1" applyBorder="1" applyAlignment="1">
      <alignment horizontal="right" vertical="top"/>
      <protection/>
    </xf>
    <xf numFmtId="166" fontId="13" fillId="0" borderId="10" xfId="59" applyNumberFormat="1" applyFont="1" applyFill="1" applyBorder="1" applyAlignment="1">
      <alignment vertical="top"/>
      <protection/>
    </xf>
    <xf numFmtId="4" fontId="5" fillId="36" borderId="10" xfId="59" applyNumberFormat="1" applyFont="1" applyFill="1" applyBorder="1" applyAlignment="1">
      <alignment horizontal="right" vertical="top" wrapText="1"/>
      <protection/>
    </xf>
    <xf numFmtId="10" fontId="5" fillId="36" borderId="10" xfId="59" applyNumberFormat="1" applyFont="1" applyFill="1" applyBorder="1" applyAlignment="1">
      <alignment horizontal="right" vertical="top" wrapText="1"/>
      <protection/>
    </xf>
    <xf numFmtId="4" fontId="7" fillId="33" borderId="10" xfId="59" applyNumberFormat="1" applyFont="1" applyFill="1" applyBorder="1" applyAlignment="1">
      <alignment vertical="top"/>
      <protection/>
    </xf>
    <xf numFmtId="4" fontId="3" fillId="33" borderId="10" xfId="59" applyNumberFormat="1" applyFont="1" applyFill="1" applyBorder="1" applyAlignment="1">
      <alignment horizontal="right" vertical="top" wrapText="1"/>
      <protection/>
    </xf>
    <xf numFmtId="0" fontId="5" fillId="36" borderId="10" xfId="59" applyFont="1" applyFill="1" applyBorder="1" applyAlignment="1">
      <alignment horizontal="left" vertical="top" wrapText="1"/>
      <protection/>
    </xf>
    <xf numFmtId="10" fontId="5" fillId="38" borderId="10" xfId="59" applyNumberFormat="1" applyFont="1" applyFill="1" applyBorder="1" applyAlignment="1">
      <alignment horizontal="right" vertical="top"/>
      <protection/>
    </xf>
    <xf numFmtId="0" fontId="3" fillId="38" borderId="10" xfId="59" applyFont="1" applyFill="1" applyBorder="1" applyAlignment="1">
      <alignment horizontal="left" vertical="top"/>
      <protection/>
    </xf>
    <xf numFmtId="10" fontId="3" fillId="39" borderId="10" xfId="59" applyNumberFormat="1" applyFont="1" applyFill="1" applyBorder="1" applyAlignment="1">
      <alignment horizontal="right" vertical="top"/>
      <protection/>
    </xf>
    <xf numFmtId="0" fontId="5" fillId="34" borderId="10" xfId="59" applyFont="1" applyFill="1" applyBorder="1" applyAlignment="1">
      <alignment horizontal="left" vertical="top"/>
      <protection/>
    </xf>
    <xf numFmtId="0" fontId="7" fillId="40" borderId="10" xfId="59" applyFont="1" applyFill="1" applyBorder="1" applyAlignment="1">
      <alignment horizontal="left"/>
      <protection/>
    </xf>
    <xf numFmtId="4" fontId="5" fillId="35" borderId="15" xfId="59" applyNumberFormat="1" applyFont="1" applyFill="1" applyBorder="1" applyAlignment="1">
      <alignment horizontal="right" vertical="top" wrapText="1"/>
      <protection/>
    </xf>
    <xf numFmtId="10" fontId="5" fillId="35" borderId="15" xfId="59" applyNumberFormat="1" applyFont="1" applyFill="1" applyBorder="1" applyAlignment="1">
      <alignment horizontal="right" vertical="top" wrapText="1"/>
      <protection/>
    </xf>
    <xf numFmtId="0" fontId="4" fillId="35" borderId="20" xfId="59" applyFont="1" applyFill="1" applyBorder="1" applyAlignment="1">
      <alignment vertical="top" wrapText="1"/>
      <protection/>
    </xf>
    <xf numFmtId="0" fontId="4" fillId="0" borderId="10" xfId="59" applyFont="1" applyBorder="1">
      <alignment/>
      <protection/>
    </xf>
    <xf numFmtId="0" fontId="4" fillId="0" borderId="10" xfId="59" applyFont="1" applyFill="1" applyBorder="1" applyAlignment="1">
      <alignment horizontal="left" vertical="top"/>
      <protection/>
    </xf>
    <xf numFmtId="10" fontId="5" fillId="0" borderId="10" xfId="59" applyNumberFormat="1" applyFont="1" applyFill="1" applyBorder="1" applyAlignment="1">
      <alignment horizontal="right" vertical="top"/>
      <protection/>
    </xf>
    <xf numFmtId="0" fontId="4" fillId="0" borderId="10" xfId="59" applyFont="1" applyBorder="1" applyAlignment="1">
      <alignment vertical="top" wrapText="1"/>
      <protection/>
    </xf>
    <xf numFmtId="10" fontId="5" fillId="0" borderId="10" xfId="59" applyNumberFormat="1" applyFont="1" applyBorder="1" applyAlignment="1">
      <alignment horizontal="right" vertical="top" wrapText="1"/>
      <protection/>
    </xf>
    <xf numFmtId="10" fontId="5" fillId="0" borderId="15" xfId="59" applyNumberFormat="1" applyFont="1" applyBorder="1" applyAlignment="1">
      <alignment horizontal="right" vertical="top"/>
      <protection/>
    </xf>
    <xf numFmtId="169" fontId="5" fillId="35" borderId="15" xfId="59" applyNumberFormat="1" applyFont="1" applyFill="1" applyBorder="1" applyAlignment="1">
      <alignment vertical="center"/>
      <protection/>
    </xf>
    <xf numFmtId="10" fontId="5" fillId="35" borderId="15" xfId="59" applyNumberFormat="1" applyFont="1" applyFill="1" applyBorder="1" applyAlignment="1">
      <alignment vertical="center"/>
      <protection/>
    </xf>
    <xf numFmtId="168" fontId="3" fillId="35" borderId="15" xfId="59" applyNumberFormat="1" applyFont="1" applyFill="1" applyBorder="1" applyAlignment="1">
      <alignment horizontal="left" vertical="top" wrapText="1"/>
      <protection/>
    </xf>
    <xf numFmtId="0" fontId="4" fillId="0" borderId="20" xfId="59" applyFont="1" applyBorder="1" applyAlignment="1">
      <alignment wrapText="1"/>
      <protection/>
    </xf>
    <xf numFmtId="10" fontId="5" fillId="0" borderId="15" xfId="59" applyNumberFormat="1" applyFont="1" applyBorder="1" applyAlignment="1">
      <alignment horizontal="right" vertical="top" wrapText="1"/>
      <protection/>
    </xf>
    <xf numFmtId="169" fontId="5" fillId="35" borderId="15" xfId="59" applyNumberFormat="1" applyFont="1" applyFill="1" applyBorder="1" applyAlignment="1">
      <alignment horizontal="left" vertical="top" wrapText="1"/>
      <protection/>
    </xf>
    <xf numFmtId="166" fontId="5" fillId="0" borderId="15" xfId="59" applyNumberFormat="1" applyFont="1" applyBorder="1" applyAlignment="1">
      <alignment horizontal="left" vertical="top"/>
      <protection/>
    </xf>
    <xf numFmtId="0" fontId="5" fillId="0" borderId="15" xfId="59" applyFont="1" applyBorder="1" applyAlignment="1">
      <alignment horizontal="left" vertical="top" wrapText="1"/>
      <protection/>
    </xf>
    <xf numFmtId="0" fontId="4" fillId="0" borderId="15" xfId="59" applyFont="1" applyBorder="1">
      <alignment/>
      <protection/>
    </xf>
    <xf numFmtId="169" fontId="5" fillId="0" borderId="10" xfId="59" applyNumberFormat="1" applyFont="1" applyFill="1" applyBorder="1" applyAlignment="1">
      <alignment horizontal="left" vertical="top"/>
      <protection/>
    </xf>
    <xf numFmtId="0" fontId="4" fillId="0" borderId="12" xfId="59" applyFont="1" applyBorder="1">
      <alignment/>
      <protection/>
    </xf>
    <xf numFmtId="169" fontId="5" fillId="35" borderId="15" xfId="59" applyNumberFormat="1" applyFont="1" applyFill="1" applyBorder="1" applyAlignment="1">
      <alignment horizontal="left" vertical="top"/>
      <protection/>
    </xf>
    <xf numFmtId="10" fontId="5" fillId="35" borderId="15" xfId="59" applyNumberFormat="1" applyFont="1" applyFill="1" applyBorder="1" applyAlignment="1">
      <alignment horizontal="right" vertical="top"/>
      <protection/>
    </xf>
    <xf numFmtId="10" fontId="5" fillId="0" borderId="10" xfId="59" applyNumberFormat="1" applyFont="1" applyBorder="1" applyAlignment="1">
      <alignment horizontal="right" vertical="top"/>
      <protection/>
    </xf>
    <xf numFmtId="0" fontId="4" fillId="0" borderId="10" xfId="59" applyFont="1" applyFill="1" applyBorder="1" applyAlignment="1">
      <alignment horizontal="left"/>
      <protection/>
    </xf>
    <xf numFmtId="169" fontId="5" fillId="35" borderId="12" xfId="59" applyNumberFormat="1" applyFont="1" applyFill="1" applyBorder="1" applyAlignment="1">
      <alignment horizontal="left" vertical="top"/>
      <protection/>
    </xf>
    <xf numFmtId="169" fontId="5" fillId="0" borderId="14" xfId="59" applyNumberFormat="1" applyFont="1" applyFill="1" applyBorder="1" applyAlignment="1">
      <alignment horizontal="left" vertical="top"/>
      <protection/>
    </xf>
    <xf numFmtId="0" fontId="0" fillId="0" borderId="15" xfId="59" applyFont="1" applyBorder="1">
      <alignment/>
      <protection/>
    </xf>
    <xf numFmtId="0" fontId="0" fillId="35" borderId="15" xfId="59" applyFont="1" applyFill="1" applyBorder="1">
      <alignment/>
      <protection/>
    </xf>
    <xf numFmtId="10" fontId="5" fillId="35" borderId="10" xfId="59" applyNumberFormat="1" applyFont="1" applyFill="1" applyBorder="1" applyAlignment="1">
      <alignment horizontal="right" vertical="top"/>
      <protection/>
    </xf>
    <xf numFmtId="0" fontId="0" fillId="0" borderId="10" xfId="59" applyFont="1" applyBorder="1">
      <alignment/>
      <protection/>
    </xf>
    <xf numFmtId="169" fontId="5" fillId="35" borderId="10" xfId="59" applyNumberFormat="1" applyFont="1" applyFill="1" applyBorder="1" applyAlignment="1">
      <alignment horizontal="left" vertical="top" wrapText="1"/>
      <protection/>
    </xf>
    <xf numFmtId="10" fontId="5" fillId="35" borderId="10" xfId="59" applyNumberFormat="1" applyFont="1" applyFill="1" applyBorder="1" applyAlignment="1">
      <alignment horizontal="right" vertical="top" wrapText="1"/>
      <protection/>
    </xf>
    <xf numFmtId="0" fontId="4" fillId="0" borderId="15" xfId="59" applyFont="1" applyBorder="1" applyAlignment="1">
      <alignment wrapText="1"/>
      <protection/>
    </xf>
    <xf numFmtId="0" fontId="4" fillId="35" borderId="10" xfId="59" applyFont="1" applyFill="1" applyBorder="1" applyAlignment="1">
      <alignment wrapText="1"/>
      <protection/>
    </xf>
    <xf numFmtId="0" fontId="0" fillId="35" borderId="10" xfId="59" applyFont="1" applyFill="1" applyBorder="1" applyAlignment="1">
      <alignment wrapText="1"/>
      <protection/>
    </xf>
    <xf numFmtId="0" fontId="4" fillId="35" borderId="12" xfId="59" applyFont="1" applyFill="1" applyBorder="1" applyAlignment="1">
      <alignment horizontal="left" vertical="top" wrapText="1"/>
      <protection/>
    </xf>
    <xf numFmtId="10" fontId="5" fillId="0" borderId="10" xfId="59" applyNumberFormat="1" applyFont="1" applyFill="1" applyBorder="1" applyAlignment="1">
      <alignment horizontal="justify" vertical="top"/>
      <protection/>
    </xf>
    <xf numFmtId="0" fontId="4" fillId="0" borderId="25" xfId="59" applyFont="1" applyBorder="1">
      <alignment/>
      <protection/>
    </xf>
    <xf numFmtId="0" fontId="4" fillId="35" borderId="15" xfId="59" applyFont="1" applyFill="1" applyBorder="1" applyAlignment="1">
      <alignment wrapText="1"/>
      <protection/>
    </xf>
    <xf numFmtId="0" fontId="7" fillId="0" borderId="10" xfId="59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10" fontId="3" fillId="0" borderId="10" xfId="59" applyNumberFormat="1" applyFont="1" applyFill="1" applyBorder="1" applyAlignment="1">
      <alignment horizontal="right" vertical="top" wrapText="1"/>
      <protection/>
    </xf>
    <xf numFmtId="169" fontId="5" fillId="35" borderId="11" xfId="59" applyNumberFormat="1" applyFont="1" applyFill="1" applyBorder="1" applyAlignment="1">
      <alignment horizontal="left" vertical="top"/>
      <protection/>
    </xf>
    <xf numFmtId="171" fontId="5" fillId="35" borderId="14" xfId="59" applyNumberFormat="1" applyFont="1" applyFill="1" applyBorder="1" applyAlignment="1">
      <alignment horizontal="left" vertical="top"/>
      <protection/>
    </xf>
    <xf numFmtId="0" fontId="4" fillId="35" borderId="10" xfId="59" applyFont="1" applyFill="1" applyBorder="1">
      <alignment/>
      <protection/>
    </xf>
    <xf numFmtId="169" fontId="5" fillId="35" borderId="10" xfId="59" applyNumberFormat="1" applyFont="1" applyFill="1" applyBorder="1" applyAlignment="1">
      <alignment horizontal="left" vertical="top"/>
      <protection/>
    </xf>
    <xf numFmtId="168" fontId="3" fillId="33" borderId="10" xfId="59" applyNumberFormat="1" applyFont="1" applyFill="1" applyBorder="1" applyAlignment="1">
      <alignment horizontal="left" vertical="top"/>
      <protection/>
    </xf>
    <xf numFmtId="0" fontId="4" fillId="33" borderId="10" xfId="59" applyFont="1" applyFill="1" applyBorder="1">
      <alignment/>
      <protection/>
    </xf>
    <xf numFmtId="0" fontId="3" fillId="33" borderId="10" xfId="59" applyFont="1" applyFill="1" applyBorder="1" applyAlignment="1">
      <alignment horizontal="left" vertical="top" wrapText="1"/>
      <protection/>
    </xf>
    <xf numFmtId="10" fontId="5" fillId="34" borderId="10" xfId="59" applyNumberFormat="1" applyFont="1" applyFill="1" applyBorder="1" applyAlignment="1">
      <alignment horizontal="right" vertical="top"/>
      <protection/>
    </xf>
    <xf numFmtId="4" fontId="3" fillId="33" borderId="10" xfId="59" applyNumberFormat="1" applyFont="1" applyFill="1" applyBorder="1" applyAlignment="1">
      <alignment horizontal="right" vertical="top"/>
      <protection/>
    </xf>
    <xf numFmtId="166" fontId="5" fillId="0" borderId="10" xfId="59" applyNumberFormat="1" applyFont="1" applyBorder="1" applyAlignment="1">
      <alignment horizontal="left" vertical="top"/>
      <protection/>
    </xf>
    <xf numFmtId="0" fontId="5" fillId="0" borderId="10" xfId="59" applyFont="1" applyBorder="1" applyAlignment="1">
      <alignment horizontal="left" vertical="top"/>
      <protection/>
    </xf>
    <xf numFmtId="4" fontId="5" fillId="0" borderId="10" xfId="59" applyNumberFormat="1" applyFont="1" applyBorder="1" applyAlignment="1">
      <alignment horizontal="right" vertical="top"/>
      <protection/>
    </xf>
    <xf numFmtId="10" fontId="3" fillId="33" borderId="10" xfId="59" applyNumberFormat="1" applyFont="1" applyFill="1" applyBorder="1" applyAlignment="1">
      <alignment horizontal="right" vertical="top"/>
      <protection/>
    </xf>
    <xf numFmtId="0" fontId="4" fillId="0" borderId="10" xfId="59" applyFont="1" applyBorder="1" applyAlignment="1">
      <alignment wrapText="1"/>
      <protection/>
    </xf>
    <xf numFmtId="169" fontId="5" fillId="34" borderId="10" xfId="59" applyNumberFormat="1" applyFont="1" applyFill="1" applyBorder="1" applyAlignment="1">
      <alignment horizontal="left" vertical="top"/>
      <protection/>
    </xf>
    <xf numFmtId="0" fontId="4" fillId="34" borderId="10" xfId="59" applyFont="1" applyFill="1" applyBorder="1">
      <alignment/>
      <protection/>
    </xf>
    <xf numFmtId="0" fontId="5" fillId="34" borderId="10" xfId="59" applyFont="1" applyFill="1" applyBorder="1" applyAlignment="1">
      <alignment horizontal="left" vertical="top" wrapText="1"/>
      <protection/>
    </xf>
    <xf numFmtId="4" fontId="5" fillId="34" borderId="10" xfId="59" applyNumberFormat="1" applyFont="1" applyFill="1" applyBorder="1" applyAlignment="1">
      <alignment horizontal="right" vertical="top"/>
      <protection/>
    </xf>
    <xf numFmtId="0" fontId="0" fillId="0" borderId="0" xfId="0" applyBorder="1" applyAlignment="1">
      <alignment/>
    </xf>
    <xf numFmtId="168" fontId="3" fillId="33" borderId="15" xfId="59" applyNumberFormat="1" applyFont="1" applyFill="1" applyBorder="1" applyAlignment="1">
      <alignment horizontal="left" vertical="top"/>
      <protection/>
    </xf>
    <xf numFmtId="0" fontId="7" fillId="33" borderId="10" xfId="59" applyFont="1" applyFill="1" applyBorder="1" applyAlignment="1">
      <alignment horizontal="left" vertical="top"/>
      <protection/>
    </xf>
    <xf numFmtId="165" fontId="5" fillId="35" borderId="10" xfId="59" applyNumberFormat="1" applyFont="1" applyFill="1" applyBorder="1" applyAlignment="1">
      <alignment horizontal="left" vertical="top"/>
      <protection/>
    </xf>
    <xf numFmtId="168" fontId="3" fillId="35" borderId="10" xfId="59" applyNumberFormat="1" applyFont="1" applyFill="1" applyBorder="1" applyAlignment="1">
      <alignment horizontal="left" vertical="top"/>
      <protection/>
    </xf>
    <xf numFmtId="49" fontId="4" fillId="0" borderId="10" xfId="59" applyNumberFormat="1" applyFont="1" applyFill="1" applyBorder="1">
      <alignment/>
      <protection/>
    </xf>
    <xf numFmtId="49" fontId="4" fillId="35" borderId="10" xfId="59" applyNumberFormat="1" applyFont="1" applyFill="1" applyBorder="1">
      <alignment/>
      <protection/>
    </xf>
    <xf numFmtId="2" fontId="4" fillId="0" borderId="26" xfId="0" applyNumberFormat="1" applyFont="1" applyBorder="1" applyAlignment="1">
      <alignment vertical="top" wrapText="1"/>
    </xf>
    <xf numFmtId="0" fontId="0" fillId="0" borderId="10" xfId="59" applyFont="1" applyBorder="1" applyAlignment="1">
      <alignment vertical="top"/>
      <protection/>
    </xf>
    <xf numFmtId="0" fontId="0" fillId="0" borderId="10" xfId="0" applyFont="1" applyBorder="1" applyAlignment="1">
      <alignment horizontal="center" vertical="top"/>
    </xf>
    <xf numFmtId="0" fontId="0" fillId="0" borderId="10" xfId="59" applyFont="1" applyBorder="1" applyAlignment="1">
      <alignment horizontal="center" vertical="top" wrapText="1"/>
      <protection/>
    </xf>
    <xf numFmtId="0" fontId="0" fillId="0" borderId="10" xfId="59" applyFont="1" applyBorder="1" applyAlignment="1">
      <alignment horizontal="center" vertical="top"/>
      <protection/>
    </xf>
    <xf numFmtId="0" fontId="2" fillId="0" borderId="10" xfId="59" applyFont="1" applyBorder="1" applyAlignment="1">
      <alignment horizont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1"/>
  <sheetViews>
    <sheetView tabSelected="1" zoomScalePageLayoutView="0" workbookViewId="0" topLeftCell="A89">
      <selection activeCell="F111" sqref="F111"/>
    </sheetView>
  </sheetViews>
  <sheetFormatPr defaultColWidth="9.140625" defaultRowHeight="12.75"/>
  <cols>
    <col min="1" max="1" width="5.421875" style="1" customWidth="1"/>
    <col min="2" max="2" width="7.7109375" style="1" customWidth="1"/>
    <col min="3" max="3" width="8.57421875" style="1" customWidth="1"/>
    <col min="4" max="4" width="37.7109375" style="1" customWidth="1"/>
    <col min="5" max="5" width="10.57421875" style="1" customWidth="1"/>
    <col min="6" max="6" width="10.8515625" style="1" customWidth="1"/>
    <col min="7" max="7" width="9.00390625" style="1" customWidth="1"/>
    <col min="8" max="8" width="12.57421875" style="2" customWidth="1"/>
    <col min="9" max="9" width="12.421875" style="1" customWidth="1"/>
  </cols>
  <sheetData>
    <row r="1" spans="1:7" ht="15" customHeight="1">
      <c r="A1" s="339" t="s">
        <v>0</v>
      </c>
      <c r="B1" s="339"/>
      <c r="C1" s="339"/>
      <c r="D1" s="339"/>
      <c r="E1" s="339"/>
      <c r="F1" s="339"/>
      <c r="G1" s="339"/>
    </row>
    <row r="2" spans="1:7" ht="15" customHeight="1">
      <c r="A2" s="378" t="s">
        <v>1</v>
      </c>
      <c r="B2" s="378" t="s">
        <v>2</v>
      </c>
      <c r="C2" s="378" t="s">
        <v>3</v>
      </c>
      <c r="D2" s="379" t="s">
        <v>4</v>
      </c>
      <c r="E2" s="380" t="s">
        <v>5</v>
      </c>
      <c r="F2" s="381" t="s">
        <v>6</v>
      </c>
      <c r="G2" s="382" t="s">
        <v>7</v>
      </c>
    </row>
    <row r="3" spans="1:8" ht="9" customHeight="1">
      <c r="A3" s="378"/>
      <c r="B3" s="378"/>
      <c r="C3" s="378"/>
      <c r="D3" s="379"/>
      <c r="E3" s="379"/>
      <c r="F3" s="379"/>
      <c r="G3" s="382" t="s">
        <v>8</v>
      </c>
      <c r="H3" s="4"/>
    </row>
    <row r="4" spans="1:9" ht="15" customHeight="1">
      <c r="A4" s="5">
        <v>10</v>
      </c>
      <c r="B4" s="6"/>
      <c r="C4" s="6"/>
      <c r="D4" s="7" t="s">
        <v>9</v>
      </c>
      <c r="E4" s="8">
        <v>2017538</v>
      </c>
      <c r="F4" s="8">
        <v>393584.54</v>
      </c>
      <c r="G4" s="9">
        <f>(F4/E4)*100%</f>
        <v>0.1950815994543845</v>
      </c>
      <c r="I4" s="2"/>
    </row>
    <row r="5" spans="1:9" ht="15" customHeight="1">
      <c r="A5" s="313"/>
      <c r="B5" s="11">
        <v>1008</v>
      </c>
      <c r="C5" s="12"/>
      <c r="D5" s="13" t="s">
        <v>10</v>
      </c>
      <c r="E5" s="14">
        <v>12000</v>
      </c>
      <c r="F5" s="14">
        <v>1808.1</v>
      </c>
      <c r="G5" s="15">
        <f>F5/E5</f>
        <v>0.150675</v>
      </c>
      <c r="H5" s="16"/>
      <c r="I5" s="16"/>
    </row>
    <row r="6" spans="1:9" ht="15" customHeight="1">
      <c r="A6" s="313"/>
      <c r="B6" s="373"/>
      <c r="C6" s="18">
        <v>4210</v>
      </c>
      <c r="D6" s="19" t="s">
        <v>11</v>
      </c>
      <c r="E6" s="20">
        <v>10000</v>
      </c>
      <c r="F6" s="20">
        <v>0</v>
      </c>
      <c r="G6" s="338"/>
      <c r="I6" s="2"/>
    </row>
    <row r="7" spans="1:9" ht="15" customHeight="1">
      <c r="A7" s="313"/>
      <c r="B7" s="373"/>
      <c r="C7" s="18">
        <v>4300</v>
      </c>
      <c r="D7" s="19" t="s">
        <v>12</v>
      </c>
      <c r="E7" s="20">
        <v>2000</v>
      </c>
      <c r="F7" s="20">
        <v>1808.1</v>
      </c>
      <c r="G7" s="338"/>
      <c r="I7" s="2"/>
    </row>
    <row r="8" spans="1:9" ht="12.75" customHeight="1" hidden="1">
      <c r="A8" s="313"/>
      <c r="B8" s="17"/>
      <c r="C8" s="18"/>
      <c r="D8" s="19"/>
      <c r="E8" s="20"/>
      <c r="F8" s="20"/>
      <c r="G8" s="21"/>
      <c r="I8" s="2"/>
    </row>
    <row r="9" spans="1:9" ht="12.75" customHeight="1" hidden="1">
      <c r="A9" s="313"/>
      <c r="B9" s="17"/>
      <c r="C9" s="18"/>
      <c r="D9" s="19"/>
      <c r="E9" s="20"/>
      <c r="F9" s="20"/>
      <c r="G9" s="21"/>
      <c r="I9" s="2"/>
    </row>
    <row r="10" spans="1:9" ht="15" customHeight="1">
      <c r="A10" s="313"/>
      <c r="B10" s="22" t="s">
        <v>13</v>
      </c>
      <c r="C10" s="23"/>
      <c r="D10" s="13" t="s">
        <v>14</v>
      </c>
      <c r="E10" s="14">
        <v>1423551</v>
      </c>
      <c r="F10" s="14">
        <v>50329.66</v>
      </c>
      <c r="G10" s="15">
        <f>F10/E10</f>
        <v>0.03535501011203673</v>
      </c>
      <c r="H10" s="16"/>
      <c r="I10" s="16"/>
    </row>
    <row r="11" spans="1:9" ht="15" customHeight="1">
      <c r="A11" s="313"/>
      <c r="B11" s="375"/>
      <c r="C11" s="24">
        <v>6050</v>
      </c>
      <c r="D11" s="25" t="s">
        <v>15</v>
      </c>
      <c r="E11" s="26">
        <v>83710</v>
      </c>
      <c r="F11" s="26">
        <v>39901.66</v>
      </c>
      <c r="G11" s="315"/>
      <c r="H11" s="16"/>
      <c r="I11" s="16"/>
    </row>
    <row r="12" spans="1:9" ht="15" customHeight="1">
      <c r="A12" s="313"/>
      <c r="B12" s="375"/>
      <c r="C12" s="24">
        <v>6057</v>
      </c>
      <c r="D12" s="25" t="s">
        <v>15</v>
      </c>
      <c r="E12" s="26">
        <v>787981</v>
      </c>
      <c r="F12" s="26">
        <v>0</v>
      </c>
      <c r="G12" s="315"/>
      <c r="H12" s="16"/>
      <c r="I12" s="16"/>
    </row>
    <row r="13" spans="1:9" ht="15" customHeight="1">
      <c r="A13" s="313"/>
      <c r="B13" s="375"/>
      <c r="C13" s="28">
        <v>6059</v>
      </c>
      <c r="D13" s="25" t="s">
        <v>15</v>
      </c>
      <c r="E13" s="29">
        <v>551860</v>
      </c>
      <c r="F13" s="29">
        <v>10428</v>
      </c>
      <c r="G13" s="315"/>
      <c r="H13" s="16"/>
      <c r="I13" s="16"/>
    </row>
    <row r="14" spans="1:9" ht="15" customHeight="1">
      <c r="A14" s="313"/>
      <c r="B14" s="11">
        <v>1030</v>
      </c>
      <c r="C14" s="12"/>
      <c r="D14" s="13" t="s">
        <v>16</v>
      </c>
      <c r="E14" s="14">
        <f>E15</f>
        <v>24500</v>
      </c>
      <c r="F14" s="14">
        <f>F15</f>
        <v>9706.54</v>
      </c>
      <c r="G14" s="15">
        <f>F14/E14</f>
        <v>0.396185306122449</v>
      </c>
      <c r="H14" s="16"/>
      <c r="I14" s="16"/>
    </row>
    <row r="15" spans="1:9" ht="25.5" customHeight="1">
      <c r="A15" s="313"/>
      <c r="B15" s="10"/>
      <c r="C15" s="24">
        <v>2850</v>
      </c>
      <c r="D15" s="30" t="s">
        <v>17</v>
      </c>
      <c r="E15" s="29">
        <v>24500</v>
      </c>
      <c r="F15" s="29">
        <v>9706.54</v>
      </c>
      <c r="G15" s="31"/>
      <c r="H15" s="4"/>
      <c r="I15" s="4"/>
    </row>
    <row r="16" spans="1:256" s="38" customFormat="1" ht="15" customHeight="1">
      <c r="A16" s="313"/>
      <c r="B16" s="32">
        <v>1041</v>
      </c>
      <c r="C16" s="33"/>
      <c r="D16" s="34" t="s">
        <v>18</v>
      </c>
      <c r="E16" s="35">
        <v>50000</v>
      </c>
      <c r="F16" s="35">
        <v>0</v>
      </c>
      <c r="G16" s="36">
        <f>(F16/E16)*1</f>
        <v>0</v>
      </c>
      <c r="H16" s="37"/>
      <c r="I16" s="37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9" s="38" customFormat="1" ht="15" customHeight="1">
      <c r="A17" s="313"/>
      <c r="B17" s="40"/>
      <c r="C17" s="41">
        <v>6050</v>
      </c>
      <c r="D17" s="42" t="s">
        <v>19</v>
      </c>
      <c r="E17" s="20">
        <v>50000</v>
      </c>
      <c r="F17" s="20">
        <v>0</v>
      </c>
      <c r="G17" s="21"/>
      <c r="H17" s="37"/>
      <c r="I17" s="37"/>
    </row>
    <row r="18" spans="1:9" ht="15" customHeight="1">
      <c r="A18" s="313"/>
      <c r="B18" s="22" t="s">
        <v>20</v>
      </c>
      <c r="C18" s="23"/>
      <c r="D18" s="13" t="s">
        <v>21</v>
      </c>
      <c r="E18" s="14">
        <v>507487</v>
      </c>
      <c r="F18" s="14">
        <v>331740.24</v>
      </c>
      <c r="G18" s="15">
        <f>F18/E18</f>
        <v>0.6536920945758217</v>
      </c>
      <c r="H18" s="16"/>
      <c r="I18" s="16"/>
    </row>
    <row r="19" spans="1:9" ht="15" customHeight="1">
      <c r="A19" s="313"/>
      <c r="B19" s="376"/>
      <c r="C19" s="41">
        <v>4010</v>
      </c>
      <c r="D19" s="42" t="s">
        <v>22</v>
      </c>
      <c r="E19" s="20">
        <v>5284</v>
      </c>
      <c r="F19" s="20">
        <v>5284</v>
      </c>
      <c r="G19" s="338"/>
      <c r="H19" s="37"/>
      <c r="I19" s="37"/>
    </row>
    <row r="20" spans="1:9" ht="15" customHeight="1">
      <c r="A20" s="313"/>
      <c r="B20" s="376"/>
      <c r="C20" s="41">
        <v>4110</v>
      </c>
      <c r="D20" s="42" t="s">
        <v>23</v>
      </c>
      <c r="E20" s="20">
        <v>909</v>
      </c>
      <c r="F20" s="20">
        <v>908.32</v>
      </c>
      <c r="G20" s="338"/>
      <c r="H20" s="37"/>
      <c r="I20" s="37"/>
    </row>
    <row r="21" spans="1:9" ht="10.5" customHeight="1">
      <c r="A21" s="313"/>
      <c r="B21" s="376"/>
      <c r="C21" s="361">
        <v>4120</v>
      </c>
      <c r="D21" s="362" t="s">
        <v>24</v>
      </c>
      <c r="E21" s="377">
        <v>130</v>
      </c>
      <c r="F21" s="363">
        <v>129.46</v>
      </c>
      <c r="G21" s="338"/>
      <c r="I21" s="2"/>
    </row>
    <row r="22" spans="1:9" ht="7.5" customHeight="1">
      <c r="A22" s="313"/>
      <c r="B22" s="376"/>
      <c r="C22" s="361"/>
      <c r="D22" s="361"/>
      <c r="E22" s="361"/>
      <c r="F22" s="361"/>
      <c r="G22" s="338"/>
      <c r="I22" s="2"/>
    </row>
    <row r="23" spans="1:9" ht="15" customHeight="1">
      <c r="A23" s="313"/>
      <c r="B23" s="376"/>
      <c r="C23" s="24">
        <v>4430</v>
      </c>
      <c r="D23" s="25" t="s">
        <v>25</v>
      </c>
      <c r="E23" s="29">
        <v>316164</v>
      </c>
      <c r="F23" s="29">
        <v>316163.46</v>
      </c>
      <c r="G23" s="338"/>
      <c r="I23" s="2"/>
    </row>
    <row r="24" spans="1:9" ht="18" customHeight="1">
      <c r="A24" s="313"/>
      <c r="B24" s="376"/>
      <c r="C24" s="24">
        <v>6050</v>
      </c>
      <c r="D24" s="43" t="s">
        <v>19</v>
      </c>
      <c r="E24" s="44">
        <v>185000</v>
      </c>
      <c r="F24" s="29">
        <v>9255</v>
      </c>
      <c r="G24" s="338"/>
      <c r="I24" s="2"/>
    </row>
    <row r="25" spans="1:9" ht="15" customHeight="1">
      <c r="A25" s="5">
        <v>20</v>
      </c>
      <c r="B25" s="6"/>
      <c r="C25" s="6"/>
      <c r="D25" s="7" t="s">
        <v>26</v>
      </c>
      <c r="E25" s="8">
        <f>E26</f>
        <v>15000</v>
      </c>
      <c r="F25" s="8">
        <f>F26</f>
        <v>22</v>
      </c>
      <c r="G25" s="9">
        <f>F25/E25</f>
        <v>0.0014666666666666667</v>
      </c>
      <c r="I25" s="2"/>
    </row>
    <row r="26" spans="1:9" ht="15" customHeight="1">
      <c r="A26" s="313"/>
      <c r="B26" s="11">
        <v>2001</v>
      </c>
      <c r="C26" s="12"/>
      <c r="D26" s="13" t="s">
        <v>27</v>
      </c>
      <c r="E26" s="14">
        <f>E27+E28</f>
        <v>15000</v>
      </c>
      <c r="F26" s="14">
        <v>22</v>
      </c>
      <c r="G26" s="15">
        <f>(F26/E26)*100%</f>
        <v>0.0014666666666666667</v>
      </c>
      <c r="H26" s="16"/>
      <c r="I26" s="16"/>
    </row>
    <row r="27" spans="1:9" ht="15" customHeight="1">
      <c r="A27" s="313"/>
      <c r="B27" s="313"/>
      <c r="C27" s="24">
        <v>4210</v>
      </c>
      <c r="D27" s="25" t="s">
        <v>11</v>
      </c>
      <c r="E27" s="45">
        <v>5000</v>
      </c>
      <c r="F27" s="46">
        <v>22</v>
      </c>
      <c r="G27" s="332"/>
      <c r="I27" s="2"/>
    </row>
    <row r="28" spans="1:9" ht="15" customHeight="1">
      <c r="A28" s="313"/>
      <c r="B28" s="313"/>
      <c r="C28" s="24">
        <v>4300</v>
      </c>
      <c r="D28" s="25" t="s">
        <v>12</v>
      </c>
      <c r="E28" s="29">
        <v>10000</v>
      </c>
      <c r="F28" s="20">
        <v>0</v>
      </c>
      <c r="G28" s="332"/>
      <c r="I28" s="2"/>
    </row>
    <row r="29" spans="1:9" ht="15" customHeight="1">
      <c r="A29" s="47">
        <v>600</v>
      </c>
      <c r="B29" s="6"/>
      <c r="C29" s="6"/>
      <c r="D29" s="7" t="s">
        <v>28</v>
      </c>
      <c r="E29" s="292">
        <f>E30+E32+E34</f>
        <v>724251</v>
      </c>
      <c r="F29" s="292">
        <f>F30+F32+F34</f>
        <v>218471.44</v>
      </c>
      <c r="G29" s="9">
        <f>F29/E29</f>
        <v>0.30165155450251363</v>
      </c>
      <c r="I29" s="2"/>
    </row>
    <row r="30" spans="1:9" s="38" customFormat="1" ht="15" customHeight="1">
      <c r="A30" s="374"/>
      <c r="B30" s="48">
        <v>60011</v>
      </c>
      <c r="C30" s="49"/>
      <c r="D30" s="34" t="s">
        <v>29</v>
      </c>
      <c r="E30" s="35">
        <f>E31</f>
        <v>10000</v>
      </c>
      <c r="F30" s="35">
        <f>F31</f>
        <v>6702.86</v>
      </c>
      <c r="G30" s="294">
        <f>F30/E30</f>
        <v>0.6702859999999999</v>
      </c>
      <c r="H30" s="37"/>
      <c r="I30" s="37"/>
    </row>
    <row r="31" spans="1:9" s="38" customFormat="1" ht="15" customHeight="1">
      <c r="A31" s="374"/>
      <c r="B31" s="50"/>
      <c r="C31" s="50">
        <v>4430</v>
      </c>
      <c r="D31" s="42" t="s">
        <v>25</v>
      </c>
      <c r="E31" s="20">
        <v>10000</v>
      </c>
      <c r="F31" s="20">
        <v>6702.86</v>
      </c>
      <c r="G31" s="51"/>
      <c r="H31" s="37"/>
      <c r="I31" s="37"/>
    </row>
    <row r="32" spans="1:36" s="56" customFormat="1" ht="15" customHeight="1">
      <c r="A32" s="374"/>
      <c r="B32" s="48">
        <v>60014</v>
      </c>
      <c r="C32" s="52"/>
      <c r="D32" s="53" t="s">
        <v>30</v>
      </c>
      <c r="E32" s="293">
        <f>E33</f>
        <v>15000</v>
      </c>
      <c r="F32" s="293">
        <f>F33</f>
        <v>8813.24</v>
      </c>
      <c r="G32" s="294">
        <f>F32/E32</f>
        <v>0.5875493333333334</v>
      </c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</row>
    <row r="33" spans="1:36" s="56" customFormat="1" ht="15" customHeight="1">
      <c r="A33" s="374"/>
      <c r="B33" s="57"/>
      <c r="C33" s="58">
        <v>4430</v>
      </c>
      <c r="D33" s="42" t="s">
        <v>25</v>
      </c>
      <c r="E33" s="45">
        <v>15000</v>
      </c>
      <c r="F33" s="59">
        <v>8813.24</v>
      </c>
      <c r="G33" s="60"/>
      <c r="H33" s="54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</row>
    <row r="34" spans="1:9" ht="15" customHeight="1">
      <c r="A34" s="374"/>
      <c r="B34" s="61">
        <v>60016</v>
      </c>
      <c r="C34" s="12"/>
      <c r="D34" s="13" t="s">
        <v>31</v>
      </c>
      <c r="E34" s="14">
        <v>699251</v>
      </c>
      <c r="F34" s="14">
        <v>202955.34</v>
      </c>
      <c r="G34" s="295">
        <f>F34/E34</f>
        <v>0.29024676403752014</v>
      </c>
      <c r="H34" s="16"/>
      <c r="I34" s="16"/>
    </row>
    <row r="35" spans="1:9" ht="15" customHeight="1">
      <c r="A35" s="374"/>
      <c r="B35" s="313"/>
      <c r="C35" s="24">
        <v>4210</v>
      </c>
      <c r="D35" s="25" t="s">
        <v>11</v>
      </c>
      <c r="E35" s="29">
        <v>90000</v>
      </c>
      <c r="F35" s="29">
        <v>32809.32</v>
      </c>
      <c r="G35" s="332"/>
      <c r="I35" s="2"/>
    </row>
    <row r="36" spans="1:9" ht="15" customHeight="1">
      <c r="A36" s="374"/>
      <c r="B36" s="313"/>
      <c r="C36" s="24">
        <v>4270</v>
      </c>
      <c r="D36" s="25" t="s">
        <v>32</v>
      </c>
      <c r="E36" s="29">
        <v>25000</v>
      </c>
      <c r="F36" s="29">
        <v>2603.68</v>
      </c>
      <c r="G36" s="332"/>
      <c r="I36" s="2"/>
    </row>
    <row r="37" spans="1:9" ht="15" customHeight="1">
      <c r="A37" s="374"/>
      <c r="B37" s="313"/>
      <c r="C37" s="24">
        <v>4300</v>
      </c>
      <c r="D37" s="25" t="s">
        <v>12</v>
      </c>
      <c r="E37" s="29">
        <v>236126</v>
      </c>
      <c r="F37" s="29">
        <v>149119.31</v>
      </c>
      <c r="G37" s="332"/>
      <c r="I37" s="2"/>
    </row>
    <row r="38" spans="1:9" ht="15" customHeight="1">
      <c r="A38" s="374"/>
      <c r="B38" s="313"/>
      <c r="C38" s="24">
        <v>4430</v>
      </c>
      <c r="D38" s="25" t="s">
        <v>25</v>
      </c>
      <c r="E38" s="29">
        <v>10000</v>
      </c>
      <c r="F38" s="29">
        <v>1835.03</v>
      </c>
      <c r="G38" s="332"/>
      <c r="I38" s="2"/>
    </row>
    <row r="39" spans="1:9" ht="15" customHeight="1">
      <c r="A39" s="374"/>
      <c r="B39" s="313"/>
      <c r="C39" s="24">
        <v>6050</v>
      </c>
      <c r="D39" s="43" t="s">
        <v>19</v>
      </c>
      <c r="E39" s="29">
        <v>338125</v>
      </c>
      <c r="F39" s="29">
        <v>16588</v>
      </c>
      <c r="G39" s="332"/>
      <c r="I39" s="2"/>
    </row>
    <row r="40" spans="1:9" s="38" customFormat="1" ht="15" customHeight="1">
      <c r="A40" s="296">
        <v>630</v>
      </c>
      <c r="B40" s="62"/>
      <c r="C40" s="63"/>
      <c r="D40" s="64" t="s">
        <v>33</v>
      </c>
      <c r="E40" s="297">
        <v>160000</v>
      </c>
      <c r="F40" s="297">
        <v>92817.09</v>
      </c>
      <c r="G40" s="298">
        <f>F40/E40</f>
        <v>0.5801068125</v>
      </c>
      <c r="H40" s="37"/>
      <c r="I40" s="37"/>
    </row>
    <row r="41" spans="1:9" s="38" customFormat="1" ht="15" customHeight="1">
      <c r="A41" s="65"/>
      <c r="B41" s="66">
        <v>63003</v>
      </c>
      <c r="C41" s="67"/>
      <c r="D41" s="68" t="s">
        <v>34</v>
      </c>
      <c r="E41" s="35">
        <v>130000</v>
      </c>
      <c r="F41" s="35">
        <v>84573.08</v>
      </c>
      <c r="G41" s="69">
        <f>F41/E41</f>
        <v>0.6505621538461539</v>
      </c>
      <c r="H41" s="37"/>
      <c r="I41" s="37"/>
    </row>
    <row r="42" spans="1:9" s="38" customFormat="1" ht="15" customHeight="1">
      <c r="A42" s="65"/>
      <c r="B42" s="70"/>
      <c r="C42" s="299" t="s">
        <v>35</v>
      </c>
      <c r="D42" s="43" t="s">
        <v>19</v>
      </c>
      <c r="E42" s="26">
        <v>130000</v>
      </c>
      <c r="F42" s="26">
        <v>84573.08</v>
      </c>
      <c r="G42" s="71"/>
      <c r="H42" s="37"/>
      <c r="I42" s="37"/>
    </row>
    <row r="43" spans="1:9" s="38" customFormat="1" ht="15" customHeight="1">
      <c r="A43" s="65"/>
      <c r="B43" s="66">
        <v>63095</v>
      </c>
      <c r="C43" s="72"/>
      <c r="D43" s="34" t="s">
        <v>21</v>
      </c>
      <c r="E43" s="35">
        <v>30000</v>
      </c>
      <c r="F43" s="35">
        <v>8244.01</v>
      </c>
      <c r="G43" s="36">
        <f>F43/E43</f>
        <v>0.2748003333333333</v>
      </c>
      <c r="H43" s="37"/>
      <c r="I43" s="37"/>
    </row>
    <row r="44" spans="1:9" s="38" customFormat="1" ht="15" customHeight="1">
      <c r="A44" s="65"/>
      <c r="B44" s="73"/>
      <c r="C44" s="74">
        <v>4210</v>
      </c>
      <c r="D44" s="25" t="s">
        <v>11</v>
      </c>
      <c r="E44" s="26">
        <v>15000</v>
      </c>
      <c r="F44" s="26">
        <v>7014.01</v>
      </c>
      <c r="G44" s="27"/>
      <c r="H44" s="37"/>
      <c r="I44" s="37"/>
    </row>
    <row r="45" spans="1:9" s="38" customFormat="1" ht="15" customHeight="1">
      <c r="A45" s="65"/>
      <c r="B45" s="75"/>
      <c r="C45" s="41">
        <v>4300</v>
      </c>
      <c r="D45" s="42" t="s">
        <v>12</v>
      </c>
      <c r="E45" s="20">
        <v>15000</v>
      </c>
      <c r="F45" s="20">
        <v>1230</v>
      </c>
      <c r="G45" s="76"/>
      <c r="H45" s="37"/>
      <c r="I45" s="37"/>
    </row>
    <row r="46" spans="1:9" ht="15" customHeight="1">
      <c r="A46" s="47">
        <v>700</v>
      </c>
      <c r="B46" s="6"/>
      <c r="C46" s="6"/>
      <c r="D46" s="7" t="s">
        <v>36</v>
      </c>
      <c r="E46" s="8">
        <f>E47</f>
        <v>204500</v>
      </c>
      <c r="F46" s="8">
        <f>F47</f>
        <v>82489.8</v>
      </c>
      <c r="G46" s="9">
        <f>F46/E46</f>
        <v>0.40337310513447433</v>
      </c>
      <c r="I46" s="2"/>
    </row>
    <row r="47" spans="1:9" ht="15" customHeight="1">
      <c r="A47" s="313"/>
      <c r="B47" s="61">
        <v>70005</v>
      </c>
      <c r="C47" s="12"/>
      <c r="D47" s="13" t="s">
        <v>37</v>
      </c>
      <c r="E47" s="14">
        <f>E48+E49+E50+E51+E52+E53</f>
        <v>204500</v>
      </c>
      <c r="F47" s="14">
        <f>F48+F49+F50+F51+F52+F53</f>
        <v>82489.8</v>
      </c>
      <c r="G47" s="15">
        <f>(F47/E47)*100%</f>
        <v>0.40337310513447433</v>
      </c>
      <c r="H47" s="16"/>
      <c r="I47" s="16"/>
    </row>
    <row r="48" spans="1:9" ht="15" customHeight="1">
      <c r="A48" s="313"/>
      <c r="B48" s="313"/>
      <c r="C48" s="24">
        <v>4210</v>
      </c>
      <c r="D48" s="25" t="s">
        <v>11</v>
      </c>
      <c r="E48" s="29">
        <v>25000</v>
      </c>
      <c r="F48" s="29">
        <v>5110.94</v>
      </c>
      <c r="G48" s="332"/>
      <c r="I48" s="2"/>
    </row>
    <row r="49" spans="1:9" ht="15" customHeight="1">
      <c r="A49" s="313"/>
      <c r="B49" s="313"/>
      <c r="C49" s="24">
        <v>4260</v>
      </c>
      <c r="D49" s="25" t="s">
        <v>38</v>
      </c>
      <c r="E49" s="29">
        <v>10000</v>
      </c>
      <c r="F49" s="29">
        <v>1998.91</v>
      </c>
      <c r="G49" s="332"/>
      <c r="I49" s="2"/>
    </row>
    <row r="50" spans="1:9" ht="15" customHeight="1">
      <c r="A50" s="313"/>
      <c r="B50" s="313"/>
      <c r="C50" s="24">
        <v>4270</v>
      </c>
      <c r="D50" s="25" t="s">
        <v>32</v>
      </c>
      <c r="E50" s="29">
        <v>35000</v>
      </c>
      <c r="F50" s="29">
        <v>18066.75</v>
      </c>
      <c r="G50" s="332"/>
      <c r="I50" s="2"/>
    </row>
    <row r="51" spans="1:9" ht="15" customHeight="1">
      <c r="A51" s="313"/>
      <c r="B51" s="313"/>
      <c r="C51" s="24">
        <v>4300</v>
      </c>
      <c r="D51" s="25" t="s">
        <v>12</v>
      </c>
      <c r="E51" s="29">
        <v>105000</v>
      </c>
      <c r="F51" s="29">
        <v>43270.54</v>
      </c>
      <c r="G51" s="332"/>
      <c r="I51" s="2"/>
    </row>
    <row r="52" spans="1:9" ht="15" customHeight="1">
      <c r="A52" s="313"/>
      <c r="B52" s="313"/>
      <c r="C52" s="24">
        <v>4510</v>
      </c>
      <c r="D52" s="25" t="s">
        <v>39</v>
      </c>
      <c r="E52" s="29">
        <v>9500</v>
      </c>
      <c r="F52" s="29">
        <v>8392.66</v>
      </c>
      <c r="G52" s="332"/>
      <c r="I52" s="2"/>
    </row>
    <row r="53" spans="1:9" ht="20.25" customHeight="1">
      <c r="A53" s="313"/>
      <c r="B53" s="313"/>
      <c r="C53" s="24">
        <v>6060</v>
      </c>
      <c r="D53" s="30" t="s">
        <v>40</v>
      </c>
      <c r="E53" s="29">
        <v>20000</v>
      </c>
      <c r="F53" s="29">
        <v>5650</v>
      </c>
      <c r="G53" s="332"/>
      <c r="I53" s="2"/>
    </row>
    <row r="54" spans="1:9" ht="15" customHeight="1">
      <c r="A54" s="47">
        <v>710</v>
      </c>
      <c r="B54" s="6"/>
      <c r="C54" s="6"/>
      <c r="D54" s="7" t="s">
        <v>41</v>
      </c>
      <c r="E54" s="8">
        <f>E55+E57</f>
        <v>148900</v>
      </c>
      <c r="F54" s="8">
        <f>F55+F57</f>
        <v>42053.7</v>
      </c>
      <c r="G54" s="9">
        <f>F54/E54</f>
        <v>0.2824291470785762</v>
      </c>
      <c r="I54" s="2"/>
    </row>
    <row r="55" spans="1:9" ht="15" customHeight="1">
      <c r="A55" s="313"/>
      <c r="B55" s="61">
        <v>71004</v>
      </c>
      <c r="C55" s="12"/>
      <c r="D55" s="13" t="s">
        <v>42</v>
      </c>
      <c r="E55" s="14">
        <f>E56</f>
        <v>105000</v>
      </c>
      <c r="F55" s="14">
        <f>F56</f>
        <v>42032.7</v>
      </c>
      <c r="G55" s="15">
        <f>F55/E55</f>
        <v>0.40031142857142854</v>
      </c>
      <c r="H55" s="16"/>
      <c r="I55" s="16"/>
    </row>
    <row r="56" spans="1:9" ht="15" customHeight="1">
      <c r="A56" s="313"/>
      <c r="B56" s="10"/>
      <c r="C56" s="24">
        <v>4300</v>
      </c>
      <c r="D56" s="25" t="s">
        <v>12</v>
      </c>
      <c r="E56" s="29">
        <v>105000</v>
      </c>
      <c r="F56" s="29">
        <v>42032.7</v>
      </c>
      <c r="G56" s="31"/>
      <c r="I56" s="2"/>
    </row>
    <row r="57" spans="1:9" ht="15" customHeight="1">
      <c r="A57" s="313"/>
      <c r="B57" s="61">
        <v>71035</v>
      </c>
      <c r="C57" s="12"/>
      <c r="D57" s="13" t="s">
        <v>43</v>
      </c>
      <c r="E57" s="14">
        <v>43900</v>
      </c>
      <c r="F57" s="14">
        <v>21</v>
      </c>
      <c r="G57" s="15">
        <f>F57/E57</f>
        <v>0.0004783599088838269</v>
      </c>
      <c r="H57" s="16"/>
      <c r="I57" s="16"/>
    </row>
    <row r="58" spans="1:9" s="78" customFormat="1" ht="15" customHeight="1">
      <c r="A58" s="313"/>
      <c r="B58" s="328"/>
      <c r="C58" s="24">
        <v>4210</v>
      </c>
      <c r="D58" s="25" t="s">
        <v>11</v>
      </c>
      <c r="E58" s="26">
        <v>5000</v>
      </c>
      <c r="F58" s="26">
        <v>21</v>
      </c>
      <c r="G58" s="315"/>
      <c r="H58" s="77"/>
      <c r="I58" s="77"/>
    </row>
    <row r="59" spans="1:9" ht="15" customHeight="1">
      <c r="A59" s="313"/>
      <c r="B59" s="328"/>
      <c r="C59" s="28">
        <v>4300</v>
      </c>
      <c r="D59" s="25" t="s">
        <v>12</v>
      </c>
      <c r="E59" s="29">
        <v>38900</v>
      </c>
      <c r="F59" s="29">
        <v>0</v>
      </c>
      <c r="G59" s="315"/>
      <c r="I59" s="2"/>
    </row>
    <row r="60" spans="1:9" ht="15" customHeight="1">
      <c r="A60" s="47">
        <v>750</v>
      </c>
      <c r="B60" s="6"/>
      <c r="C60" s="6"/>
      <c r="D60" s="7" t="s">
        <v>44</v>
      </c>
      <c r="E60" s="8">
        <v>2661613</v>
      </c>
      <c r="F60" s="8">
        <v>1328925.81</v>
      </c>
      <c r="G60" s="9">
        <f>F60/E60</f>
        <v>0.49929340215876616</v>
      </c>
      <c r="I60" s="2"/>
    </row>
    <row r="61" spans="1:9" ht="15" customHeight="1">
      <c r="A61" s="327"/>
      <c r="B61" s="61">
        <v>75011</v>
      </c>
      <c r="C61" s="12"/>
      <c r="D61" s="13" t="s">
        <v>45</v>
      </c>
      <c r="E61" s="14">
        <f>SUM(E62:E65)</f>
        <v>74100</v>
      </c>
      <c r="F61" s="14">
        <f>SUM(F62:F65)</f>
        <v>37596</v>
      </c>
      <c r="G61" s="15">
        <f>F61/E61</f>
        <v>0.5073684210526316</v>
      </c>
      <c r="H61" s="16"/>
      <c r="I61" s="16"/>
    </row>
    <row r="62" spans="1:9" ht="15" customHeight="1">
      <c r="A62" s="327"/>
      <c r="B62" s="313"/>
      <c r="C62" s="24">
        <v>4010</v>
      </c>
      <c r="D62" s="25" t="s">
        <v>22</v>
      </c>
      <c r="E62" s="29">
        <v>60277</v>
      </c>
      <c r="F62" s="29">
        <v>28124</v>
      </c>
      <c r="G62" s="332"/>
      <c r="I62" s="2"/>
    </row>
    <row r="63" spans="1:9" ht="15" customHeight="1">
      <c r="A63" s="327"/>
      <c r="B63" s="313"/>
      <c r="C63" s="24">
        <v>4040</v>
      </c>
      <c r="D63" s="25" t="s">
        <v>46</v>
      </c>
      <c r="E63" s="29">
        <v>3300</v>
      </c>
      <c r="F63" s="29">
        <v>3300</v>
      </c>
      <c r="G63" s="332"/>
      <c r="I63" s="2"/>
    </row>
    <row r="64" spans="1:9" ht="15" customHeight="1">
      <c r="A64" s="327"/>
      <c r="B64" s="313"/>
      <c r="C64" s="24">
        <v>4110</v>
      </c>
      <c r="D64" s="25" t="s">
        <v>23</v>
      </c>
      <c r="E64" s="29">
        <v>8965</v>
      </c>
      <c r="F64" s="29">
        <v>5402</v>
      </c>
      <c r="G64" s="332"/>
      <c r="I64" s="2"/>
    </row>
    <row r="65" spans="1:9" ht="15" customHeight="1">
      <c r="A65" s="327"/>
      <c r="B65" s="313"/>
      <c r="C65" s="24">
        <v>4120</v>
      </c>
      <c r="D65" s="25" t="s">
        <v>24</v>
      </c>
      <c r="E65" s="29">
        <v>1558</v>
      </c>
      <c r="F65" s="29">
        <v>770</v>
      </c>
      <c r="G65" s="332"/>
      <c r="I65" s="2"/>
    </row>
    <row r="66" spans="1:9" ht="15" customHeight="1">
      <c r="A66" s="327"/>
      <c r="B66" s="61">
        <v>75022</v>
      </c>
      <c r="C66" s="12"/>
      <c r="D66" s="13" t="s">
        <v>47</v>
      </c>
      <c r="E66" s="14">
        <f>SUM(E67:E69)</f>
        <v>100120</v>
      </c>
      <c r="F66" s="14">
        <f>SUM(F67:F69)</f>
        <v>40042.7</v>
      </c>
      <c r="G66" s="15">
        <f>F66/E66</f>
        <v>0.39994706352377146</v>
      </c>
      <c r="H66" s="16"/>
      <c r="I66" s="16"/>
    </row>
    <row r="67" spans="1:9" ht="15" customHeight="1">
      <c r="A67" s="327"/>
      <c r="B67" s="313"/>
      <c r="C67" s="24">
        <v>3030</v>
      </c>
      <c r="D67" s="25" t="s">
        <v>48</v>
      </c>
      <c r="E67" s="29">
        <v>92120</v>
      </c>
      <c r="F67" s="29">
        <v>37550</v>
      </c>
      <c r="G67" s="332"/>
      <c r="I67" s="2"/>
    </row>
    <row r="68" spans="1:9" ht="15" customHeight="1">
      <c r="A68" s="327"/>
      <c r="B68" s="313"/>
      <c r="C68" s="24">
        <v>4210</v>
      </c>
      <c r="D68" s="25" t="s">
        <v>11</v>
      </c>
      <c r="E68" s="29">
        <v>5000</v>
      </c>
      <c r="F68" s="29">
        <v>348.93</v>
      </c>
      <c r="G68" s="332"/>
      <c r="I68" s="2"/>
    </row>
    <row r="69" spans="1:9" ht="15" customHeight="1">
      <c r="A69" s="327"/>
      <c r="B69" s="313"/>
      <c r="C69" s="24">
        <v>4300</v>
      </c>
      <c r="D69" s="25" t="s">
        <v>12</v>
      </c>
      <c r="E69" s="29">
        <v>3000</v>
      </c>
      <c r="F69" s="29">
        <v>2143.77</v>
      </c>
      <c r="G69" s="332"/>
      <c r="I69" s="2"/>
    </row>
    <row r="70" spans="1:9" ht="15" customHeight="1">
      <c r="A70" s="327"/>
      <c r="B70" s="61">
        <v>75023</v>
      </c>
      <c r="C70" s="12"/>
      <c r="D70" s="13" t="s">
        <v>49</v>
      </c>
      <c r="E70" s="14">
        <v>2003480</v>
      </c>
      <c r="F70" s="14">
        <v>1009154.74</v>
      </c>
      <c r="G70" s="15">
        <f>F70/E70</f>
        <v>0.5037009303811368</v>
      </c>
      <c r="H70" s="16"/>
      <c r="I70" s="16"/>
    </row>
    <row r="71" spans="1:9" ht="15" customHeight="1">
      <c r="A71" s="327"/>
      <c r="B71" s="328"/>
      <c r="C71" s="24">
        <v>4010</v>
      </c>
      <c r="D71" s="25" t="s">
        <v>22</v>
      </c>
      <c r="E71" s="29">
        <v>1090000</v>
      </c>
      <c r="F71" s="29">
        <v>527572.36</v>
      </c>
      <c r="G71" s="315"/>
      <c r="I71" s="2"/>
    </row>
    <row r="72" spans="1:9" ht="15" customHeight="1">
      <c r="A72" s="327"/>
      <c r="B72" s="328"/>
      <c r="C72" s="24">
        <v>4040</v>
      </c>
      <c r="D72" s="25" t="s">
        <v>46</v>
      </c>
      <c r="E72" s="29">
        <v>72780</v>
      </c>
      <c r="F72" s="29">
        <v>72779.41</v>
      </c>
      <c r="G72" s="315"/>
      <c r="I72" s="2"/>
    </row>
    <row r="73" spans="1:9" ht="15" customHeight="1">
      <c r="A73" s="327"/>
      <c r="B73" s="328"/>
      <c r="C73" s="24">
        <v>4110</v>
      </c>
      <c r="D73" s="25" t="s">
        <v>23</v>
      </c>
      <c r="E73" s="29">
        <v>179000</v>
      </c>
      <c r="F73" s="29">
        <v>91725.23</v>
      </c>
      <c r="G73" s="315"/>
      <c r="I73" s="2"/>
    </row>
    <row r="74" spans="1:9" ht="15" customHeight="1">
      <c r="A74" s="327"/>
      <c r="B74" s="328"/>
      <c r="C74" s="24">
        <v>4120</v>
      </c>
      <c r="D74" s="25" t="s">
        <v>24</v>
      </c>
      <c r="E74" s="29">
        <v>29000</v>
      </c>
      <c r="F74" s="29">
        <v>12390.27</v>
      </c>
      <c r="G74" s="315"/>
      <c r="I74" s="2"/>
    </row>
    <row r="75" spans="1:9" ht="15" customHeight="1">
      <c r="A75" s="327"/>
      <c r="B75" s="328"/>
      <c r="C75" s="24">
        <v>4210</v>
      </c>
      <c r="D75" s="25" t="s">
        <v>11</v>
      </c>
      <c r="E75" s="29">
        <v>160000</v>
      </c>
      <c r="F75" s="29">
        <v>75963.17</v>
      </c>
      <c r="G75" s="315"/>
      <c r="I75" s="2"/>
    </row>
    <row r="76" spans="1:9" ht="15" customHeight="1">
      <c r="A76" s="327"/>
      <c r="B76" s="328"/>
      <c r="C76" s="24">
        <v>4240</v>
      </c>
      <c r="D76" s="25" t="s">
        <v>50</v>
      </c>
      <c r="E76" s="29">
        <v>18000</v>
      </c>
      <c r="F76" s="29">
        <v>11106.9</v>
      </c>
      <c r="G76" s="315"/>
      <c r="I76" s="2"/>
    </row>
    <row r="77" spans="1:9" ht="15" customHeight="1">
      <c r="A77" s="327"/>
      <c r="B77" s="328"/>
      <c r="C77" s="24">
        <v>4260</v>
      </c>
      <c r="D77" s="25" t="s">
        <v>38</v>
      </c>
      <c r="E77" s="29">
        <v>55000</v>
      </c>
      <c r="F77" s="29">
        <v>20427.99</v>
      </c>
      <c r="G77" s="315"/>
      <c r="I77" s="2"/>
    </row>
    <row r="78" spans="1:9" ht="15" customHeight="1">
      <c r="A78" s="327"/>
      <c r="B78" s="328"/>
      <c r="C78" s="24">
        <v>4270</v>
      </c>
      <c r="D78" s="25" t="s">
        <v>32</v>
      </c>
      <c r="E78" s="29">
        <v>25000</v>
      </c>
      <c r="F78" s="29">
        <v>5276.75</v>
      </c>
      <c r="G78" s="315"/>
      <c r="I78" s="2"/>
    </row>
    <row r="79" spans="1:9" ht="15" customHeight="1">
      <c r="A79" s="327"/>
      <c r="B79" s="328"/>
      <c r="C79" s="24">
        <v>4280</v>
      </c>
      <c r="D79" s="25" t="s">
        <v>51</v>
      </c>
      <c r="E79" s="29">
        <v>2500</v>
      </c>
      <c r="F79" s="29">
        <v>60</v>
      </c>
      <c r="G79" s="315"/>
      <c r="I79" s="2"/>
    </row>
    <row r="80" spans="1:9" ht="15" customHeight="1">
      <c r="A80" s="327"/>
      <c r="B80" s="328"/>
      <c r="C80" s="24">
        <v>4300</v>
      </c>
      <c r="D80" s="25" t="s">
        <v>12</v>
      </c>
      <c r="E80" s="29">
        <v>210000</v>
      </c>
      <c r="F80" s="29">
        <v>97782.41</v>
      </c>
      <c r="G80" s="315"/>
      <c r="I80" s="2"/>
    </row>
    <row r="81" spans="1:9" s="82" customFormat="1" ht="33.75" customHeight="1">
      <c r="A81" s="327"/>
      <c r="B81" s="328"/>
      <c r="C81" s="79">
        <v>4360</v>
      </c>
      <c r="D81" s="30" t="s">
        <v>52</v>
      </c>
      <c r="E81" s="80">
        <v>41000</v>
      </c>
      <c r="F81" s="80">
        <v>19656.78</v>
      </c>
      <c r="G81" s="315"/>
      <c r="H81" s="81"/>
      <c r="I81" s="81"/>
    </row>
    <row r="82" spans="1:9" s="82" customFormat="1" ht="33" customHeight="1">
      <c r="A82" s="327"/>
      <c r="B82" s="328"/>
      <c r="C82" s="79">
        <v>4370</v>
      </c>
      <c r="D82" s="30" t="s">
        <v>53</v>
      </c>
      <c r="E82" s="80">
        <v>16000</v>
      </c>
      <c r="F82" s="80">
        <v>7026.6</v>
      </c>
      <c r="G82" s="315"/>
      <c r="H82" s="81"/>
      <c r="I82" s="81"/>
    </row>
    <row r="83" spans="1:9" ht="15" customHeight="1">
      <c r="A83" s="327"/>
      <c r="B83" s="328"/>
      <c r="C83" s="24">
        <v>4410</v>
      </c>
      <c r="D83" s="25" t="s">
        <v>54</v>
      </c>
      <c r="E83" s="29">
        <v>43000</v>
      </c>
      <c r="F83" s="29">
        <v>16502.01</v>
      </c>
      <c r="G83" s="315"/>
      <c r="I83" s="2"/>
    </row>
    <row r="84" spans="1:9" ht="15" customHeight="1">
      <c r="A84" s="327"/>
      <c r="B84" s="328"/>
      <c r="C84" s="24">
        <v>4430</v>
      </c>
      <c r="D84" s="25" t="s">
        <v>25</v>
      </c>
      <c r="E84" s="29">
        <v>1000</v>
      </c>
      <c r="F84" s="29">
        <v>0</v>
      </c>
      <c r="G84" s="315"/>
      <c r="I84" s="2"/>
    </row>
    <row r="85" spans="1:9" ht="15" customHeight="1">
      <c r="A85" s="327"/>
      <c r="B85" s="328"/>
      <c r="C85" s="24">
        <v>4440</v>
      </c>
      <c r="D85" s="25" t="s">
        <v>55</v>
      </c>
      <c r="E85" s="29">
        <v>31200</v>
      </c>
      <c r="F85" s="29">
        <v>28442.16</v>
      </c>
      <c r="G85" s="315"/>
      <c r="I85" s="2"/>
    </row>
    <row r="86" spans="1:9" ht="22.5">
      <c r="A86" s="327"/>
      <c r="B86" s="328"/>
      <c r="C86" s="79">
        <v>4700</v>
      </c>
      <c r="D86" s="30" t="s">
        <v>56</v>
      </c>
      <c r="E86" s="80">
        <v>10000</v>
      </c>
      <c r="F86" s="80">
        <v>2775</v>
      </c>
      <c r="G86" s="315"/>
      <c r="I86" s="2"/>
    </row>
    <row r="87" spans="1:9" ht="24" customHeight="1">
      <c r="A87" s="327"/>
      <c r="B87" s="328"/>
      <c r="C87" s="24">
        <v>6060</v>
      </c>
      <c r="D87" s="30" t="s">
        <v>57</v>
      </c>
      <c r="E87" s="29">
        <v>20000</v>
      </c>
      <c r="F87" s="29">
        <v>19667.7</v>
      </c>
      <c r="G87" s="315"/>
      <c r="I87" s="2"/>
    </row>
    <row r="88" spans="1:9" ht="15" customHeight="1">
      <c r="A88" s="327"/>
      <c r="B88" s="61">
        <v>75075</v>
      </c>
      <c r="C88" s="12"/>
      <c r="D88" s="13" t="s">
        <v>58</v>
      </c>
      <c r="E88" s="14">
        <f>E89+E90</f>
        <v>50000</v>
      </c>
      <c r="F88" s="14">
        <f>F89+F90</f>
        <v>27108.280000000002</v>
      </c>
      <c r="G88" s="15">
        <f>F88/E88</f>
        <v>0.5421656</v>
      </c>
      <c r="H88" s="16"/>
      <c r="I88" s="16"/>
    </row>
    <row r="89" spans="1:9" ht="15" customHeight="1">
      <c r="A89" s="327"/>
      <c r="B89" s="10"/>
      <c r="C89" s="41">
        <v>4210</v>
      </c>
      <c r="D89" s="25" t="s">
        <v>11</v>
      </c>
      <c r="E89" s="29">
        <v>25000</v>
      </c>
      <c r="F89" s="29">
        <v>23407.72</v>
      </c>
      <c r="G89" s="332"/>
      <c r="I89" s="2"/>
    </row>
    <row r="90" spans="1:9" ht="15" customHeight="1">
      <c r="A90" s="327"/>
      <c r="B90" s="10"/>
      <c r="C90" s="41">
        <v>4300</v>
      </c>
      <c r="D90" s="25" t="s">
        <v>12</v>
      </c>
      <c r="E90" s="29">
        <v>25000</v>
      </c>
      <c r="F90" s="29">
        <v>3700.56</v>
      </c>
      <c r="G90" s="332"/>
      <c r="I90" s="2"/>
    </row>
    <row r="91" spans="1:9" ht="15" customHeight="1">
      <c r="A91" s="327"/>
      <c r="B91" s="61">
        <v>75095</v>
      </c>
      <c r="C91" s="12"/>
      <c r="D91" s="13" t="s">
        <v>21</v>
      </c>
      <c r="E91" s="14">
        <v>433913</v>
      </c>
      <c r="F91" s="14">
        <v>215024.09</v>
      </c>
      <c r="G91" s="15">
        <f>F91/E91</f>
        <v>0.4955465496539629</v>
      </c>
      <c r="H91" s="16"/>
      <c r="I91" s="16"/>
    </row>
    <row r="92" spans="1:9" ht="15" customHeight="1">
      <c r="A92" s="327"/>
      <c r="B92" s="370"/>
      <c r="C92" s="24">
        <v>3030</v>
      </c>
      <c r="D92" s="25" t="s">
        <v>48</v>
      </c>
      <c r="E92" s="29">
        <v>73920</v>
      </c>
      <c r="F92" s="29">
        <v>30800</v>
      </c>
      <c r="G92" s="315"/>
      <c r="I92" s="2"/>
    </row>
    <row r="93" spans="1:9" ht="15" customHeight="1">
      <c r="A93" s="327"/>
      <c r="B93" s="370"/>
      <c r="C93" s="24">
        <v>4010</v>
      </c>
      <c r="D93" s="25" t="s">
        <v>22</v>
      </c>
      <c r="E93" s="29">
        <v>79500</v>
      </c>
      <c r="F93" s="29">
        <v>33261.06</v>
      </c>
      <c r="G93" s="315"/>
      <c r="I93" s="2"/>
    </row>
    <row r="94" spans="1:9" ht="15" customHeight="1">
      <c r="A94" s="327"/>
      <c r="B94" s="370"/>
      <c r="C94" s="24">
        <v>4040</v>
      </c>
      <c r="D94" s="25" t="s">
        <v>46</v>
      </c>
      <c r="E94" s="29">
        <v>6943</v>
      </c>
      <c r="F94" s="29">
        <v>6942.74</v>
      </c>
      <c r="G94" s="315"/>
      <c r="I94" s="2"/>
    </row>
    <row r="95" spans="1:9" ht="15" customHeight="1">
      <c r="A95" s="327"/>
      <c r="B95" s="370"/>
      <c r="C95" s="24">
        <v>4110</v>
      </c>
      <c r="D95" s="25" t="s">
        <v>23</v>
      </c>
      <c r="E95" s="29">
        <v>18000</v>
      </c>
      <c r="F95" s="29">
        <v>7796.51</v>
      </c>
      <c r="G95" s="315"/>
      <c r="I95" s="2"/>
    </row>
    <row r="96" spans="1:9" ht="15" customHeight="1">
      <c r="A96" s="327"/>
      <c r="B96" s="370"/>
      <c r="C96" s="24">
        <v>4120</v>
      </c>
      <c r="D96" s="25" t="s">
        <v>24</v>
      </c>
      <c r="E96" s="29">
        <v>2950</v>
      </c>
      <c r="F96" s="29">
        <v>1097.87</v>
      </c>
      <c r="G96" s="315"/>
      <c r="I96" s="2"/>
    </row>
    <row r="97" spans="1:9" ht="15" customHeight="1">
      <c r="A97" s="327"/>
      <c r="B97" s="370"/>
      <c r="C97" s="24">
        <v>4170</v>
      </c>
      <c r="D97" s="25" t="s">
        <v>59</v>
      </c>
      <c r="E97" s="29">
        <v>39000</v>
      </c>
      <c r="F97" s="29">
        <v>20578</v>
      </c>
      <c r="G97" s="315"/>
      <c r="I97" s="2"/>
    </row>
    <row r="98" spans="1:9" ht="15" customHeight="1">
      <c r="A98" s="327"/>
      <c r="B98" s="370"/>
      <c r="C98" s="24">
        <v>4210</v>
      </c>
      <c r="D98" s="25" t="s">
        <v>11</v>
      </c>
      <c r="E98" s="29">
        <v>35000</v>
      </c>
      <c r="F98" s="29">
        <v>15435.53</v>
      </c>
      <c r="G98" s="315"/>
      <c r="I98" s="2"/>
    </row>
    <row r="99" spans="1:9" ht="15" customHeight="1">
      <c r="A99" s="327"/>
      <c r="B99" s="370"/>
      <c r="C99" s="24">
        <v>4300</v>
      </c>
      <c r="D99" s="25" t="s">
        <v>12</v>
      </c>
      <c r="E99" s="29">
        <v>40000</v>
      </c>
      <c r="F99" s="29">
        <v>15305.79</v>
      </c>
      <c r="G99" s="315"/>
      <c r="I99" s="2"/>
    </row>
    <row r="100" spans="1:9" ht="15" customHeight="1">
      <c r="A100" s="327"/>
      <c r="B100" s="370"/>
      <c r="C100" s="24">
        <v>4430</v>
      </c>
      <c r="D100" s="25" t="s">
        <v>25</v>
      </c>
      <c r="E100" s="29">
        <v>130000</v>
      </c>
      <c r="F100" s="29">
        <v>78316.65</v>
      </c>
      <c r="G100" s="315"/>
      <c r="I100" s="2"/>
    </row>
    <row r="101" spans="1:9" ht="15" customHeight="1">
      <c r="A101" s="327"/>
      <c r="B101" s="370"/>
      <c r="C101" s="74">
        <v>4440</v>
      </c>
      <c r="D101" s="83" t="s">
        <v>55</v>
      </c>
      <c r="E101" s="29">
        <v>3600</v>
      </c>
      <c r="F101" s="29">
        <v>3281.79</v>
      </c>
      <c r="G101" s="315"/>
      <c r="I101" s="2"/>
    </row>
    <row r="102" spans="1:9" ht="15" customHeight="1">
      <c r="A102" s="327"/>
      <c r="B102" s="370"/>
      <c r="C102" s="84">
        <v>4610</v>
      </c>
      <c r="D102" s="25" t="s">
        <v>60</v>
      </c>
      <c r="E102" s="26">
        <v>5000</v>
      </c>
      <c r="F102" s="26">
        <v>2208.15</v>
      </c>
      <c r="G102" s="315"/>
      <c r="I102" s="2"/>
    </row>
    <row r="103" spans="1:9" ht="15" customHeight="1">
      <c r="A103" s="371">
        <v>751</v>
      </c>
      <c r="B103" s="372"/>
      <c r="C103" s="357"/>
      <c r="D103" s="358" t="s">
        <v>61</v>
      </c>
      <c r="E103" s="360">
        <v>21794</v>
      </c>
      <c r="F103" s="360">
        <v>15941.91</v>
      </c>
      <c r="G103" s="364">
        <f>F103/E103</f>
        <v>0.7314816004404882</v>
      </c>
      <c r="I103" s="2"/>
    </row>
    <row r="104" spans="1:9" ht="21" customHeight="1">
      <c r="A104" s="371"/>
      <c r="B104" s="372"/>
      <c r="C104" s="372"/>
      <c r="D104" s="358"/>
      <c r="E104" s="360"/>
      <c r="F104" s="360"/>
      <c r="G104" s="364"/>
      <c r="H104" s="4"/>
      <c r="I104" s="4"/>
    </row>
    <row r="105" spans="1:9" ht="15" customHeight="1">
      <c r="A105" s="327"/>
      <c r="B105" s="366">
        <v>75101</v>
      </c>
      <c r="C105" s="367"/>
      <c r="D105" s="368" t="s">
        <v>62</v>
      </c>
      <c r="E105" s="369">
        <v>1584</v>
      </c>
      <c r="F105" s="369">
        <v>792</v>
      </c>
      <c r="G105" s="359">
        <f>F105/E105</f>
        <v>0.5</v>
      </c>
      <c r="H105" s="16"/>
      <c r="I105" s="16"/>
    </row>
    <row r="106" spans="1:9" ht="10.5" customHeight="1">
      <c r="A106" s="327"/>
      <c r="B106" s="366"/>
      <c r="C106" s="366"/>
      <c r="D106" s="368"/>
      <c r="E106" s="369"/>
      <c r="F106" s="369"/>
      <c r="G106" s="359"/>
      <c r="H106" s="4"/>
      <c r="I106" s="4"/>
    </row>
    <row r="107" spans="1:9" ht="15" customHeight="1">
      <c r="A107" s="327"/>
      <c r="B107" s="313"/>
      <c r="C107" s="24">
        <v>4210</v>
      </c>
      <c r="D107" s="25" t="s">
        <v>11</v>
      </c>
      <c r="E107" s="29">
        <v>750</v>
      </c>
      <c r="F107" s="29">
        <v>0</v>
      </c>
      <c r="G107" s="332"/>
      <c r="H107" s="4"/>
      <c r="I107" s="4"/>
    </row>
    <row r="108" spans="1:9" ht="9" customHeight="1">
      <c r="A108" s="327"/>
      <c r="B108" s="313"/>
      <c r="C108" s="361">
        <v>4300</v>
      </c>
      <c r="D108" s="362" t="s">
        <v>12</v>
      </c>
      <c r="E108" s="363">
        <v>834</v>
      </c>
      <c r="F108" s="363">
        <v>792</v>
      </c>
      <c r="G108" s="332"/>
      <c r="H108" s="4"/>
      <c r="I108" s="4"/>
    </row>
    <row r="109" spans="1:9" ht="7.5" customHeight="1">
      <c r="A109" s="327"/>
      <c r="B109" s="313"/>
      <c r="C109" s="361"/>
      <c r="D109" s="362"/>
      <c r="E109" s="363"/>
      <c r="F109" s="363"/>
      <c r="G109" s="332"/>
      <c r="H109" s="4"/>
      <c r="I109" s="4"/>
    </row>
    <row r="110" spans="1:9" ht="42" customHeight="1">
      <c r="A110" s="327"/>
      <c r="B110" s="102">
        <v>75109</v>
      </c>
      <c r="C110" s="88"/>
      <c r="D110" s="89" t="s">
        <v>63</v>
      </c>
      <c r="E110" s="300">
        <v>20210</v>
      </c>
      <c r="F110" s="300">
        <v>15149.91</v>
      </c>
      <c r="G110" s="301">
        <f>F110/E110</f>
        <v>0.7496244433448788</v>
      </c>
      <c r="H110" s="4"/>
      <c r="I110" s="4"/>
    </row>
    <row r="111" spans="1:9" ht="12.75" customHeight="1">
      <c r="A111" s="327"/>
      <c r="B111" s="365"/>
      <c r="C111" s="58">
        <v>3030</v>
      </c>
      <c r="D111" s="91" t="s">
        <v>48</v>
      </c>
      <c r="E111" s="80">
        <v>8420</v>
      </c>
      <c r="F111" s="80">
        <v>8420</v>
      </c>
      <c r="G111" s="317"/>
      <c r="H111" s="4"/>
      <c r="I111" s="4"/>
    </row>
    <row r="112" spans="1:9" ht="12.75" customHeight="1">
      <c r="A112" s="327"/>
      <c r="B112" s="365"/>
      <c r="C112" s="58">
        <v>4010</v>
      </c>
      <c r="D112" s="25" t="s">
        <v>22</v>
      </c>
      <c r="E112" s="80">
        <v>2500</v>
      </c>
      <c r="F112" s="80">
        <v>2500</v>
      </c>
      <c r="G112" s="317"/>
      <c r="H112" s="4"/>
      <c r="I112" s="4"/>
    </row>
    <row r="113" spans="1:9" ht="12.75" customHeight="1">
      <c r="A113" s="327"/>
      <c r="B113" s="365"/>
      <c r="C113" s="58">
        <v>4110</v>
      </c>
      <c r="D113" s="91" t="s">
        <v>23</v>
      </c>
      <c r="E113" s="80">
        <v>602</v>
      </c>
      <c r="F113" s="80">
        <v>429.77</v>
      </c>
      <c r="G113" s="317"/>
      <c r="H113" s="4"/>
      <c r="I113" s="4"/>
    </row>
    <row r="114" spans="1:9" ht="12.75" customHeight="1">
      <c r="A114" s="327"/>
      <c r="B114" s="365"/>
      <c r="C114" s="58">
        <v>4120</v>
      </c>
      <c r="D114" s="91" t="s">
        <v>24</v>
      </c>
      <c r="E114" s="80">
        <v>88</v>
      </c>
      <c r="F114" s="80">
        <v>18.38</v>
      </c>
      <c r="G114" s="317"/>
      <c r="H114" s="4"/>
      <c r="I114" s="4"/>
    </row>
    <row r="115" spans="1:9" ht="12.75" customHeight="1">
      <c r="A115" s="327"/>
      <c r="B115" s="365"/>
      <c r="C115" s="58">
        <v>4170</v>
      </c>
      <c r="D115" s="91" t="s">
        <v>59</v>
      </c>
      <c r="E115" s="80">
        <v>1000</v>
      </c>
      <c r="F115" s="80">
        <v>750</v>
      </c>
      <c r="G115" s="317"/>
      <c r="H115" s="4"/>
      <c r="I115" s="4"/>
    </row>
    <row r="116" spans="1:9" ht="12.75" customHeight="1">
      <c r="A116" s="327"/>
      <c r="B116" s="365"/>
      <c r="C116" s="58">
        <v>4210</v>
      </c>
      <c r="D116" s="91" t="s">
        <v>11</v>
      </c>
      <c r="E116" s="80">
        <v>3000</v>
      </c>
      <c r="F116" s="80">
        <v>1634.58</v>
      </c>
      <c r="G116" s="317"/>
      <c r="H116" s="4"/>
      <c r="I116" s="4"/>
    </row>
    <row r="117" spans="1:9" ht="15" customHeight="1">
      <c r="A117" s="327"/>
      <c r="B117" s="365"/>
      <c r="C117" s="58">
        <v>4300</v>
      </c>
      <c r="D117" s="91" t="s">
        <v>12</v>
      </c>
      <c r="E117" s="80">
        <v>4000</v>
      </c>
      <c r="F117" s="80">
        <v>1220</v>
      </c>
      <c r="G117" s="317"/>
      <c r="H117" s="4"/>
      <c r="I117" s="4"/>
    </row>
    <row r="118" spans="1:9" s="38" customFormat="1" ht="15.75" customHeight="1">
      <c r="A118" s="327"/>
      <c r="B118" s="365"/>
      <c r="C118" s="92">
        <v>4410</v>
      </c>
      <c r="D118" s="30" t="s">
        <v>54</v>
      </c>
      <c r="E118" s="80">
        <v>600</v>
      </c>
      <c r="F118" s="80">
        <v>177.18</v>
      </c>
      <c r="G118" s="317"/>
      <c r="H118" s="54"/>
      <c r="I118" s="54"/>
    </row>
    <row r="119" spans="1:9" ht="15" customHeight="1">
      <c r="A119" s="356">
        <v>754</v>
      </c>
      <c r="B119" s="357"/>
      <c r="C119" s="357"/>
      <c r="D119" s="358" t="s">
        <v>64</v>
      </c>
      <c r="E119" s="360">
        <v>225500</v>
      </c>
      <c r="F119" s="360">
        <v>70753.43</v>
      </c>
      <c r="G119" s="364">
        <f>F119/E119</f>
        <v>0.3137624390243902</v>
      </c>
      <c r="H119" s="16"/>
      <c r="I119" s="16"/>
    </row>
    <row r="120" spans="1:9" ht="10.5" customHeight="1">
      <c r="A120" s="356"/>
      <c r="B120" s="357"/>
      <c r="C120" s="357"/>
      <c r="D120" s="358"/>
      <c r="E120" s="360"/>
      <c r="F120" s="360"/>
      <c r="G120" s="364"/>
      <c r="H120" s="16"/>
      <c r="I120" s="16"/>
    </row>
    <row r="121" spans="1:9" ht="15" customHeight="1">
      <c r="A121" s="354"/>
      <c r="B121" s="61">
        <v>75412</v>
      </c>
      <c r="C121" s="12"/>
      <c r="D121" s="13" t="s">
        <v>65</v>
      </c>
      <c r="E121" s="14">
        <f>SUM(E122:E129)</f>
        <v>150500</v>
      </c>
      <c r="F121" s="14">
        <f>SUM(F122:F129)</f>
        <v>67253.43</v>
      </c>
      <c r="G121" s="15">
        <f>F121/E121</f>
        <v>0.4468666445182724</v>
      </c>
      <c r="I121" s="2"/>
    </row>
    <row r="122" spans="1:9" ht="31.5" customHeight="1">
      <c r="A122" s="354"/>
      <c r="B122" s="355"/>
      <c r="C122" s="93">
        <v>2820</v>
      </c>
      <c r="D122" s="19" t="s">
        <v>66</v>
      </c>
      <c r="E122" s="20">
        <v>14000</v>
      </c>
      <c r="F122" s="20">
        <v>6759.94</v>
      </c>
      <c r="G122" s="338"/>
      <c r="I122" s="2"/>
    </row>
    <row r="123" spans="1:9" ht="15" customHeight="1">
      <c r="A123" s="354"/>
      <c r="B123" s="355"/>
      <c r="C123" s="50">
        <v>3030</v>
      </c>
      <c r="D123" s="42" t="s">
        <v>48</v>
      </c>
      <c r="E123" s="20">
        <v>34000</v>
      </c>
      <c r="F123" s="20">
        <v>14522.45</v>
      </c>
      <c r="G123" s="338"/>
      <c r="I123" s="2"/>
    </row>
    <row r="124" spans="1:9" ht="15" customHeight="1">
      <c r="A124" s="354"/>
      <c r="B124" s="355"/>
      <c r="C124" s="24">
        <v>4210</v>
      </c>
      <c r="D124" s="25" t="s">
        <v>11</v>
      </c>
      <c r="E124" s="29">
        <v>43000</v>
      </c>
      <c r="F124" s="29">
        <v>30536.02</v>
      </c>
      <c r="G124" s="338"/>
      <c r="I124" s="2"/>
    </row>
    <row r="125" spans="1:9" ht="14.25" customHeight="1">
      <c r="A125" s="354"/>
      <c r="B125" s="355"/>
      <c r="C125" s="24">
        <v>4260</v>
      </c>
      <c r="D125" s="25" t="s">
        <v>38</v>
      </c>
      <c r="E125" s="29">
        <v>19000</v>
      </c>
      <c r="F125" s="29">
        <v>1509.24</v>
      </c>
      <c r="G125" s="338"/>
      <c r="H125" s="16"/>
      <c r="I125" s="16"/>
    </row>
    <row r="126" spans="1:9" ht="15" customHeight="1">
      <c r="A126" s="354"/>
      <c r="B126" s="355"/>
      <c r="C126" s="24">
        <v>4270</v>
      </c>
      <c r="D126" s="25" t="s">
        <v>32</v>
      </c>
      <c r="E126" s="29">
        <v>10000</v>
      </c>
      <c r="F126" s="29">
        <v>5913.99</v>
      </c>
      <c r="G126" s="338"/>
      <c r="I126" s="2"/>
    </row>
    <row r="127" spans="1:9" s="82" customFormat="1" ht="15.75" customHeight="1">
      <c r="A127" s="354"/>
      <c r="B127" s="355"/>
      <c r="C127" s="24">
        <v>4280</v>
      </c>
      <c r="D127" s="25" t="s">
        <v>51</v>
      </c>
      <c r="E127" s="29">
        <v>4500</v>
      </c>
      <c r="F127" s="29">
        <v>220</v>
      </c>
      <c r="G127" s="338"/>
      <c r="H127" s="81"/>
      <c r="I127" s="81"/>
    </row>
    <row r="128" spans="1:9" ht="15" customHeight="1">
      <c r="A128" s="354"/>
      <c r="B128" s="355"/>
      <c r="C128" s="24">
        <v>4300</v>
      </c>
      <c r="D128" s="25" t="s">
        <v>12</v>
      </c>
      <c r="E128" s="29">
        <v>24000</v>
      </c>
      <c r="F128" s="29">
        <v>6957.95</v>
      </c>
      <c r="G128" s="338"/>
      <c r="H128" s="16"/>
      <c r="I128" s="16"/>
    </row>
    <row r="129" spans="1:9" ht="32.25" customHeight="1">
      <c r="A129" s="354"/>
      <c r="B129" s="355"/>
      <c r="C129" s="79">
        <v>4370</v>
      </c>
      <c r="D129" s="30" t="s">
        <v>67</v>
      </c>
      <c r="E129" s="80">
        <v>2000</v>
      </c>
      <c r="F129" s="80">
        <v>833.84</v>
      </c>
      <c r="G129" s="338"/>
      <c r="H129" s="4"/>
      <c r="I129" s="4"/>
    </row>
    <row r="130" spans="1:9" ht="15" customHeight="1">
      <c r="A130" s="354"/>
      <c r="B130" s="61">
        <v>75421</v>
      </c>
      <c r="C130" s="12"/>
      <c r="D130" s="13" t="s">
        <v>68</v>
      </c>
      <c r="E130" s="14">
        <v>75000</v>
      </c>
      <c r="F130" s="14">
        <v>3500</v>
      </c>
      <c r="G130" s="15">
        <f>F130/E130</f>
        <v>0.04666666666666667</v>
      </c>
      <c r="H130" s="4"/>
      <c r="I130" s="4"/>
    </row>
    <row r="131" spans="1:9" ht="15" customHeight="1">
      <c r="A131" s="354"/>
      <c r="B131" s="328"/>
      <c r="C131" s="94">
        <v>4210</v>
      </c>
      <c r="D131" s="25" t="s">
        <v>11</v>
      </c>
      <c r="E131" s="26">
        <v>5000</v>
      </c>
      <c r="F131" s="26">
        <v>3500</v>
      </c>
      <c r="G131" s="315"/>
      <c r="H131" s="4"/>
      <c r="I131" s="4"/>
    </row>
    <row r="132" spans="1:9" ht="15" customHeight="1">
      <c r="A132" s="354"/>
      <c r="B132" s="328"/>
      <c r="C132" s="93">
        <v>4810</v>
      </c>
      <c r="D132" s="25" t="s">
        <v>69</v>
      </c>
      <c r="E132" s="29">
        <v>70000</v>
      </c>
      <c r="F132" s="20">
        <v>0</v>
      </c>
      <c r="G132" s="315"/>
      <c r="H132" s="4"/>
      <c r="I132" s="4"/>
    </row>
    <row r="133" spans="1:9" s="82" customFormat="1" ht="16.5" customHeight="1">
      <c r="A133" s="85">
        <v>757</v>
      </c>
      <c r="B133" s="95"/>
      <c r="C133" s="6"/>
      <c r="D133" s="7" t="s">
        <v>70</v>
      </c>
      <c r="E133" s="302">
        <f>E134</f>
        <v>584050</v>
      </c>
      <c r="F133" s="303">
        <f>F134</f>
        <v>263417.34</v>
      </c>
      <c r="G133" s="96">
        <f>F133/E133</f>
        <v>0.45101847444568105</v>
      </c>
      <c r="H133" s="81"/>
      <c r="I133" s="81"/>
    </row>
    <row r="134" spans="1:9" s="82" customFormat="1" ht="27.75" customHeight="1">
      <c r="A134" s="348"/>
      <c r="B134" s="97">
        <v>75702</v>
      </c>
      <c r="C134" s="98"/>
      <c r="D134" s="87" t="s">
        <v>71</v>
      </c>
      <c r="E134" s="99">
        <v>584050</v>
      </c>
      <c r="F134" s="99">
        <v>263417.34</v>
      </c>
      <c r="G134" s="100">
        <f>(F134/E134)*100%</f>
        <v>0.45101847444568105</v>
      </c>
      <c r="H134" s="81"/>
      <c r="I134" s="81"/>
    </row>
    <row r="135" spans="1:9" s="82" customFormat="1" ht="34.5" customHeight="1">
      <c r="A135" s="348"/>
      <c r="B135" s="10"/>
      <c r="C135" s="24">
        <v>8110</v>
      </c>
      <c r="D135" s="30" t="s">
        <v>72</v>
      </c>
      <c r="E135" s="29">
        <v>584050</v>
      </c>
      <c r="F135" s="29">
        <v>263417.34</v>
      </c>
      <c r="G135" s="31"/>
      <c r="H135" s="81"/>
      <c r="I135" s="81"/>
    </row>
    <row r="136" spans="1:9" s="82" customFormat="1" ht="18" customHeight="1">
      <c r="A136" s="85">
        <v>758</v>
      </c>
      <c r="B136" s="6"/>
      <c r="C136" s="101"/>
      <c r="D136" s="7" t="s">
        <v>73</v>
      </c>
      <c r="E136" s="8">
        <v>40000</v>
      </c>
      <c r="F136" s="8">
        <v>0</v>
      </c>
      <c r="G136" s="9">
        <f>(F136/E136)*100%</f>
        <v>0</v>
      </c>
      <c r="H136" s="81"/>
      <c r="I136" s="81"/>
    </row>
    <row r="137" spans="1:9" s="82" customFormat="1" ht="18" customHeight="1">
      <c r="A137" s="348"/>
      <c r="B137" s="102">
        <v>75818</v>
      </c>
      <c r="C137" s="103"/>
      <c r="D137" s="104" t="s">
        <v>74</v>
      </c>
      <c r="E137" s="105">
        <f>E138</f>
        <v>40000</v>
      </c>
      <c r="F137" s="105">
        <f>F138</f>
        <v>0</v>
      </c>
      <c r="G137" s="106">
        <f>(F137/E137)*1</f>
        <v>0</v>
      </c>
      <c r="H137" s="16"/>
      <c r="I137" s="16"/>
    </row>
    <row r="138" spans="1:9" s="82" customFormat="1" ht="18" customHeight="1">
      <c r="A138" s="348"/>
      <c r="B138" s="107"/>
      <c r="C138" s="108">
        <v>4810</v>
      </c>
      <c r="D138" s="19" t="s">
        <v>69</v>
      </c>
      <c r="E138" s="109">
        <v>40000</v>
      </c>
      <c r="F138" s="109">
        <v>0</v>
      </c>
      <c r="G138" s="110"/>
      <c r="H138" s="16"/>
      <c r="I138" s="16"/>
    </row>
    <row r="139" spans="1:9" s="82" customFormat="1" ht="18" customHeight="1">
      <c r="A139" s="111">
        <v>801</v>
      </c>
      <c r="B139" s="112"/>
      <c r="C139" s="113"/>
      <c r="D139" s="86" t="s">
        <v>75</v>
      </c>
      <c r="E139" s="114">
        <f>E140+E160+E179+E201+E223+E225+E244+E263+E282+E287+E301</f>
        <v>12914330</v>
      </c>
      <c r="F139" s="114">
        <v>6647949.43</v>
      </c>
      <c r="G139" s="96">
        <f>F139/E139</f>
        <v>0.5147730799816947</v>
      </c>
      <c r="H139" s="16"/>
      <c r="I139" s="16"/>
    </row>
    <row r="140" spans="1:9" s="82" customFormat="1" ht="18" customHeight="1">
      <c r="A140" s="349"/>
      <c r="B140" s="115">
        <v>80101</v>
      </c>
      <c r="C140" s="103"/>
      <c r="D140" s="304" t="s">
        <v>76</v>
      </c>
      <c r="E140" s="300">
        <f>SUM(E141:E159)</f>
        <v>4689803</v>
      </c>
      <c r="F140" s="300">
        <f>SUM(F141:F159)</f>
        <v>2555591.4100000006</v>
      </c>
      <c r="G140" s="301">
        <f>F140/E140</f>
        <v>0.5449251087945487</v>
      </c>
      <c r="H140" s="16"/>
      <c r="I140" s="16"/>
    </row>
    <row r="141" spans="1:9" s="82" customFormat="1" ht="18" customHeight="1">
      <c r="A141" s="349"/>
      <c r="B141" s="350"/>
      <c r="C141" s="58">
        <v>3020</v>
      </c>
      <c r="D141" s="116" t="s">
        <v>77</v>
      </c>
      <c r="E141" s="117">
        <v>258449</v>
      </c>
      <c r="F141" s="117">
        <v>152047</v>
      </c>
      <c r="G141" s="351"/>
      <c r="H141" s="16"/>
      <c r="I141" s="16"/>
    </row>
    <row r="142" spans="1:9" s="82" customFormat="1" ht="18" customHeight="1">
      <c r="A142" s="349"/>
      <c r="B142" s="350"/>
      <c r="C142" s="58">
        <v>4010</v>
      </c>
      <c r="D142" s="58" t="s">
        <v>22</v>
      </c>
      <c r="E142" s="117">
        <v>2860652</v>
      </c>
      <c r="F142" s="117">
        <v>1438283.38</v>
      </c>
      <c r="G142" s="351"/>
      <c r="H142" s="16"/>
      <c r="I142" s="16"/>
    </row>
    <row r="143" spans="1:9" s="82" customFormat="1" ht="18" customHeight="1">
      <c r="A143" s="349"/>
      <c r="B143" s="350"/>
      <c r="C143" s="118">
        <v>4040</v>
      </c>
      <c r="D143" s="25" t="s">
        <v>46</v>
      </c>
      <c r="E143" s="119">
        <v>238599</v>
      </c>
      <c r="F143" s="119">
        <v>220933.01</v>
      </c>
      <c r="G143" s="351"/>
      <c r="H143" s="16"/>
      <c r="I143" s="16"/>
    </row>
    <row r="144" spans="1:9" s="82" customFormat="1" ht="18" customHeight="1">
      <c r="A144" s="349"/>
      <c r="B144" s="350"/>
      <c r="C144" s="118">
        <v>4110</v>
      </c>
      <c r="D144" s="25" t="s">
        <v>23</v>
      </c>
      <c r="E144" s="117">
        <v>499667</v>
      </c>
      <c r="F144" s="117">
        <v>289365.54</v>
      </c>
      <c r="G144" s="351"/>
      <c r="H144" s="16"/>
      <c r="I144" s="16"/>
    </row>
    <row r="145" spans="1:9" s="82" customFormat="1" ht="18" customHeight="1">
      <c r="A145" s="349"/>
      <c r="B145" s="350"/>
      <c r="C145" s="118">
        <v>4120</v>
      </c>
      <c r="D145" s="25" t="s">
        <v>24</v>
      </c>
      <c r="E145" s="117">
        <v>74835</v>
      </c>
      <c r="F145" s="117">
        <v>35803.03</v>
      </c>
      <c r="G145" s="351"/>
      <c r="H145" s="16"/>
      <c r="I145" s="16"/>
    </row>
    <row r="146" spans="1:9" s="82" customFormat="1" ht="18" customHeight="1">
      <c r="A146" s="349"/>
      <c r="B146" s="350"/>
      <c r="C146" s="118">
        <v>4170</v>
      </c>
      <c r="D146" s="25" t="s">
        <v>59</v>
      </c>
      <c r="E146" s="117">
        <v>6559</v>
      </c>
      <c r="F146" s="45">
        <v>1800</v>
      </c>
      <c r="G146" s="351"/>
      <c r="H146" s="16"/>
      <c r="I146" s="16"/>
    </row>
    <row r="147" spans="1:9" s="82" customFormat="1" ht="18" customHeight="1">
      <c r="A147" s="349"/>
      <c r="B147" s="350"/>
      <c r="C147" s="118">
        <v>4210</v>
      </c>
      <c r="D147" s="25" t="s">
        <v>11</v>
      </c>
      <c r="E147" s="117">
        <v>111388</v>
      </c>
      <c r="F147" s="117">
        <v>60575.22</v>
      </c>
      <c r="G147" s="351"/>
      <c r="H147" s="16"/>
      <c r="I147" s="16"/>
    </row>
    <row r="148" spans="1:9" s="82" customFormat="1" ht="18" customHeight="1">
      <c r="A148" s="349"/>
      <c r="B148" s="350"/>
      <c r="C148" s="118">
        <v>4240</v>
      </c>
      <c r="D148" s="25" t="s">
        <v>50</v>
      </c>
      <c r="E148" s="117">
        <v>42688</v>
      </c>
      <c r="F148" s="117">
        <v>11016.72</v>
      </c>
      <c r="G148" s="351"/>
      <c r="H148" s="16"/>
      <c r="I148" s="16"/>
    </row>
    <row r="149" spans="1:9" s="82" customFormat="1" ht="18" customHeight="1">
      <c r="A149" s="349"/>
      <c r="B149" s="350"/>
      <c r="C149" s="118">
        <v>4260</v>
      </c>
      <c r="D149" s="25" t="s">
        <v>38</v>
      </c>
      <c r="E149" s="117">
        <v>184420</v>
      </c>
      <c r="F149" s="117">
        <v>80580.58</v>
      </c>
      <c r="G149" s="351"/>
      <c r="H149" s="16"/>
      <c r="I149" s="16"/>
    </row>
    <row r="150" spans="1:9" s="82" customFormat="1" ht="17.25" customHeight="1">
      <c r="A150" s="349"/>
      <c r="B150" s="350"/>
      <c r="C150" s="118">
        <v>4270</v>
      </c>
      <c r="D150" s="25" t="s">
        <v>32</v>
      </c>
      <c r="E150" s="117">
        <v>61735</v>
      </c>
      <c r="F150" s="117">
        <v>31182.47</v>
      </c>
      <c r="G150" s="351"/>
      <c r="H150" s="16"/>
      <c r="I150" s="16"/>
    </row>
    <row r="151" spans="1:9" s="82" customFormat="1" ht="17.25" customHeight="1">
      <c r="A151" s="349"/>
      <c r="B151" s="350"/>
      <c r="C151" s="118">
        <v>4280</v>
      </c>
      <c r="D151" s="25" t="s">
        <v>51</v>
      </c>
      <c r="E151" s="117">
        <v>6126</v>
      </c>
      <c r="F151" s="117">
        <v>2041</v>
      </c>
      <c r="G151" s="351"/>
      <c r="H151" s="16"/>
      <c r="I151" s="16"/>
    </row>
    <row r="152" spans="1:9" s="82" customFormat="1" ht="18" customHeight="1">
      <c r="A152" s="349"/>
      <c r="B152" s="350"/>
      <c r="C152" s="118">
        <v>4300</v>
      </c>
      <c r="D152" s="25" t="s">
        <v>12</v>
      </c>
      <c r="E152" s="117">
        <v>57773</v>
      </c>
      <c r="F152" s="117">
        <v>37697.12</v>
      </c>
      <c r="G152" s="351"/>
      <c r="H152" s="16"/>
      <c r="I152" s="16"/>
    </row>
    <row r="153" spans="1:9" s="82" customFormat="1" ht="18" customHeight="1">
      <c r="A153" s="349"/>
      <c r="B153" s="350"/>
      <c r="C153" s="120">
        <v>4350</v>
      </c>
      <c r="D153" s="30" t="s">
        <v>78</v>
      </c>
      <c r="E153" s="117">
        <v>8190</v>
      </c>
      <c r="F153" s="117">
        <v>2466.93</v>
      </c>
      <c r="G153" s="351"/>
      <c r="H153" s="16"/>
      <c r="I153" s="16"/>
    </row>
    <row r="154" spans="1:9" s="82" customFormat="1" ht="33" customHeight="1">
      <c r="A154" s="349"/>
      <c r="B154" s="350"/>
      <c r="C154" s="79">
        <v>4370</v>
      </c>
      <c r="D154" s="30" t="s">
        <v>67</v>
      </c>
      <c r="E154" s="117">
        <v>11330</v>
      </c>
      <c r="F154" s="117">
        <v>2636.79</v>
      </c>
      <c r="G154" s="351"/>
      <c r="H154" s="16"/>
      <c r="I154" s="16"/>
    </row>
    <row r="155" spans="1:9" s="82" customFormat="1" ht="24" customHeight="1">
      <c r="A155" s="349"/>
      <c r="B155" s="350"/>
      <c r="C155" s="79">
        <v>4390</v>
      </c>
      <c r="D155" s="30" t="s">
        <v>79</v>
      </c>
      <c r="E155" s="117">
        <v>2014</v>
      </c>
      <c r="F155" s="45">
        <v>0</v>
      </c>
      <c r="G155" s="351"/>
      <c r="H155" s="16"/>
      <c r="I155" s="16"/>
    </row>
    <row r="156" spans="1:9" s="82" customFormat="1" ht="15" customHeight="1">
      <c r="A156" s="349"/>
      <c r="B156" s="350"/>
      <c r="C156" s="118">
        <v>4410</v>
      </c>
      <c r="D156" s="25" t="s">
        <v>54</v>
      </c>
      <c r="E156" s="117">
        <v>16242</v>
      </c>
      <c r="F156" s="117">
        <v>5425.04</v>
      </c>
      <c r="G156" s="351"/>
      <c r="H156" s="16"/>
      <c r="I156" s="16"/>
    </row>
    <row r="157" spans="1:9" s="82" customFormat="1" ht="13.5" customHeight="1">
      <c r="A157" s="349"/>
      <c r="B157" s="350"/>
      <c r="C157" s="120">
        <v>4430</v>
      </c>
      <c r="D157" s="30" t="s">
        <v>25</v>
      </c>
      <c r="E157" s="117">
        <v>8370</v>
      </c>
      <c r="F157" s="117">
        <v>5717</v>
      </c>
      <c r="G157" s="351"/>
      <c r="H157" s="16"/>
      <c r="I157" s="16"/>
    </row>
    <row r="158" spans="1:9" ht="15" customHeight="1">
      <c r="A158" s="349"/>
      <c r="B158" s="350"/>
      <c r="C158" s="120">
        <v>4440</v>
      </c>
      <c r="D158" s="30" t="s">
        <v>55</v>
      </c>
      <c r="E158" s="117">
        <v>234961</v>
      </c>
      <c r="F158" s="117">
        <v>176319.58</v>
      </c>
      <c r="G158" s="351"/>
      <c r="I158" s="2"/>
    </row>
    <row r="159" spans="1:9" ht="22.5" customHeight="1">
      <c r="A159" s="349"/>
      <c r="B159" s="350"/>
      <c r="C159" s="79">
        <v>4700</v>
      </c>
      <c r="D159" s="30" t="s">
        <v>56</v>
      </c>
      <c r="E159" s="117">
        <v>5805</v>
      </c>
      <c r="F159" s="117">
        <v>1701</v>
      </c>
      <c r="G159" s="351"/>
      <c r="I159" s="2"/>
    </row>
    <row r="160" spans="1:9" ht="15" customHeight="1">
      <c r="A160" s="349"/>
      <c r="B160" s="61">
        <v>80103</v>
      </c>
      <c r="C160" s="12"/>
      <c r="D160" s="13" t="s">
        <v>80</v>
      </c>
      <c r="E160" s="14">
        <f>SUM(E161:E178)</f>
        <v>601506</v>
      </c>
      <c r="F160" s="14">
        <f>SUM(F161:F178)</f>
        <v>290778.94</v>
      </c>
      <c r="G160" s="15">
        <f>F160/E160</f>
        <v>0.48341818701725336</v>
      </c>
      <c r="I160" s="2"/>
    </row>
    <row r="161" spans="1:9" ht="43.5" customHeight="1">
      <c r="A161" s="349"/>
      <c r="B161" s="352"/>
      <c r="C161" s="93">
        <v>2900</v>
      </c>
      <c r="D161" s="19" t="s">
        <v>81</v>
      </c>
      <c r="E161" s="20">
        <v>141655</v>
      </c>
      <c r="F161" s="20">
        <v>76275.76</v>
      </c>
      <c r="G161" s="338"/>
      <c r="I161" s="2"/>
    </row>
    <row r="162" spans="1:9" ht="15" customHeight="1">
      <c r="A162" s="349"/>
      <c r="B162" s="352"/>
      <c r="C162" s="121">
        <v>3020</v>
      </c>
      <c r="D162" s="25" t="s">
        <v>77</v>
      </c>
      <c r="E162" s="122">
        <v>29410</v>
      </c>
      <c r="F162" s="122">
        <v>12808.08</v>
      </c>
      <c r="G162" s="338"/>
      <c r="I162" s="2"/>
    </row>
    <row r="163" spans="1:9" ht="15" customHeight="1">
      <c r="A163" s="349"/>
      <c r="B163" s="352"/>
      <c r="C163" s="123">
        <v>4010</v>
      </c>
      <c r="D163" s="25" t="s">
        <v>22</v>
      </c>
      <c r="E163" s="124">
        <v>266875</v>
      </c>
      <c r="F163" s="29">
        <v>124084.12</v>
      </c>
      <c r="G163" s="338"/>
      <c r="I163" s="2"/>
    </row>
    <row r="164" spans="1:9" ht="15" customHeight="1">
      <c r="A164" s="349"/>
      <c r="B164" s="352"/>
      <c r="C164" s="123">
        <v>4040</v>
      </c>
      <c r="D164" s="25" t="s">
        <v>46</v>
      </c>
      <c r="E164" s="29">
        <v>22295</v>
      </c>
      <c r="F164" s="29">
        <v>16673.76</v>
      </c>
      <c r="G164" s="338"/>
      <c r="I164" s="2"/>
    </row>
    <row r="165" spans="1:9" ht="15" customHeight="1">
      <c r="A165" s="349"/>
      <c r="B165" s="352"/>
      <c r="C165" s="123">
        <v>4110</v>
      </c>
      <c r="D165" s="25" t="s">
        <v>23</v>
      </c>
      <c r="E165" s="29">
        <v>45604</v>
      </c>
      <c r="F165" s="29">
        <v>25286.37</v>
      </c>
      <c r="G165" s="338"/>
      <c r="I165" s="2"/>
    </row>
    <row r="166" spans="1:9" ht="15" customHeight="1">
      <c r="A166" s="349"/>
      <c r="B166" s="352"/>
      <c r="C166" s="123">
        <v>4120</v>
      </c>
      <c r="D166" s="25" t="s">
        <v>24</v>
      </c>
      <c r="E166" s="124">
        <v>7380</v>
      </c>
      <c r="F166" s="29">
        <v>3733.08</v>
      </c>
      <c r="G166" s="338"/>
      <c r="I166" s="2"/>
    </row>
    <row r="167" spans="1:9" ht="15" customHeight="1">
      <c r="A167" s="349"/>
      <c r="B167" s="352"/>
      <c r="C167" s="123">
        <v>4210</v>
      </c>
      <c r="D167" s="25" t="s">
        <v>11</v>
      </c>
      <c r="E167" s="29">
        <v>27649</v>
      </c>
      <c r="F167" s="29">
        <v>1111.32</v>
      </c>
      <c r="G167" s="338"/>
      <c r="I167" s="2"/>
    </row>
    <row r="168" spans="1:9" ht="15" customHeight="1">
      <c r="A168" s="349"/>
      <c r="B168" s="352"/>
      <c r="C168" s="123">
        <v>4240</v>
      </c>
      <c r="D168" s="25" t="s">
        <v>50</v>
      </c>
      <c r="E168" s="29">
        <v>4645</v>
      </c>
      <c r="F168" s="29">
        <v>1752.7</v>
      </c>
      <c r="G168" s="338"/>
      <c r="I168" s="2"/>
    </row>
    <row r="169" spans="1:9" s="82" customFormat="1" ht="14.25" customHeight="1">
      <c r="A169" s="349"/>
      <c r="B169" s="352"/>
      <c r="C169" s="123">
        <v>4260</v>
      </c>
      <c r="D169" s="25" t="s">
        <v>38</v>
      </c>
      <c r="E169" s="124">
        <v>15598</v>
      </c>
      <c r="F169" s="29">
        <v>8917</v>
      </c>
      <c r="G169" s="338"/>
      <c r="H169" s="81"/>
      <c r="I169" s="81"/>
    </row>
    <row r="170" spans="1:9" ht="15" customHeight="1">
      <c r="A170" s="349"/>
      <c r="B170" s="352"/>
      <c r="C170" s="123">
        <v>4270</v>
      </c>
      <c r="D170" s="25" t="s">
        <v>32</v>
      </c>
      <c r="E170" s="29">
        <v>15584</v>
      </c>
      <c r="F170" s="29">
        <v>3607.25</v>
      </c>
      <c r="G170" s="338"/>
      <c r="I170" s="2"/>
    </row>
    <row r="171" spans="1:9" ht="18" customHeight="1">
      <c r="A171" s="349"/>
      <c r="B171" s="352"/>
      <c r="C171" s="123">
        <v>4280</v>
      </c>
      <c r="D171" s="25" t="s">
        <v>51</v>
      </c>
      <c r="E171" s="29">
        <v>556</v>
      </c>
      <c r="F171" s="29">
        <v>269</v>
      </c>
      <c r="G171" s="338"/>
      <c r="I171" s="2"/>
    </row>
    <row r="172" spans="1:9" ht="17.25" customHeight="1">
      <c r="A172" s="349"/>
      <c r="B172" s="352"/>
      <c r="C172" s="123">
        <v>4300</v>
      </c>
      <c r="D172" s="25" t="s">
        <v>12</v>
      </c>
      <c r="E172" s="29">
        <v>3668</v>
      </c>
      <c r="F172" s="29">
        <v>2043.5</v>
      </c>
      <c r="G172" s="338"/>
      <c r="I172" s="2"/>
    </row>
    <row r="173" spans="1:9" ht="17.25" customHeight="1">
      <c r="A173" s="349"/>
      <c r="B173" s="352"/>
      <c r="C173" s="125">
        <v>4350</v>
      </c>
      <c r="D173" s="126" t="s">
        <v>82</v>
      </c>
      <c r="E173" s="80">
        <v>375</v>
      </c>
      <c r="F173" s="80">
        <v>0</v>
      </c>
      <c r="G173" s="338"/>
      <c r="I173" s="2"/>
    </row>
    <row r="174" spans="1:9" ht="33" customHeight="1">
      <c r="A174" s="349"/>
      <c r="B174" s="352"/>
      <c r="C174" s="127">
        <v>4370</v>
      </c>
      <c r="D174" s="128" t="s">
        <v>67</v>
      </c>
      <c r="E174" s="80">
        <v>960</v>
      </c>
      <c r="F174" s="80">
        <v>151</v>
      </c>
      <c r="G174" s="338"/>
      <c r="I174" s="2"/>
    </row>
    <row r="175" spans="1:9" ht="17.25" customHeight="1">
      <c r="A175" s="349"/>
      <c r="B175" s="352"/>
      <c r="C175" s="129">
        <v>4410</v>
      </c>
      <c r="D175" s="130" t="s">
        <v>54</v>
      </c>
      <c r="E175" s="124">
        <v>566</v>
      </c>
      <c r="F175" s="29">
        <v>0</v>
      </c>
      <c r="G175" s="338"/>
      <c r="H175" s="16"/>
      <c r="I175" s="16"/>
    </row>
    <row r="176" spans="1:9" ht="15.75" customHeight="1">
      <c r="A176" s="349"/>
      <c r="B176" s="352"/>
      <c r="C176" s="129">
        <v>4430</v>
      </c>
      <c r="D176" s="130" t="s">
        <v>25</v>
      </c>
      <c r="E176" s="124">
        <v>566</v>
      </c>
      <c r="F176" s="29">
        <v>566</v>
      </c>
      <c r="G176" s="338"/>
      <c r="I176" s="2"/>
    </row>
    <row r="177" spans="1:9" ht="15.75" customHeight="1">
      <c r="A177" s="349"/>
      <c r="B177" s="352"/>
      <c r="C177" s="129">
        <v>4440</v>
      </c>
      <c r="D177" s="130" t="s">
        <v>55</v>
      </c>
      <c r="E177" s="124">
        <v>17914</v>
      </c>
      <c r="F177" s="29">
        <v>13500</v>
      </c>
      <c r="G177" s="338"/>
      <c r="I177" s="2"/>
    </row>
    <row r="178" spans="1:9" s="38" customFormat="1" ht="27.75" customHeight="1">
      <c r="A178" s="349"/>
      <c r="B178" s="352"/>
      <c r="C178" s="84">
        <v>4700</v>
      </c>
      <c r="D178" s="30" t="s">
        <v>56</v>
      </c>
      <c r="E178" s="124">
        <v>206</v>
      </c>
      <c r="F178" s="29">
        <v>0</v>
      </c>
      <c r="G178" s="338"/>
      <c r="H178" s="37"/>
      <c r="I178" s="37"/>
    </row>
    <row r="179" spans="1:9" ht="15" customHeight="1">
      <c r="A179" s="349"/>
      <c r="B179" s="131">
        <v>80104</v>
      </c>
      <c r="C179" s="132"/>
      <c r="D179" s="13" t="s">
        <v>83</v>
      </c>
      <c r="E179" s="14">
        <f>SUM(E180:E200)</f>
        <v>1567787</v>
      </c>
      <c r="F179" s="14">
        <v>812304.17</v>
      </c>
      <c r="G179" s="15">
        <f>F179/E179</f>
        <v>0.5181215114042915</v>
      </c>
      <c r="I179" s="2"/>
    </row>
    <row r="180" spans="1:9" ht="35.25" customHeight="1">
      <c r="A180" s="349"/>
      <c r="B180" s="353"/>
      <c r="C180" s="134">
        <v>2310</v>
      </c>
      <c r="D180" s="19" t="s">
        <v>84</v>
      </c>
      <c r="E180" s="20">
        <v>21000</v>
      </c>
      <c r="F180" s="20">
        <v>11310</v>
      </c>
      <c r="G180" s="338"/>
      <c r="I180" s="2"/>
    </row>
    <row r="181" spans="1:9" ht="15" customHeight="1">
      <c r="A181" s="349"/>
      <c r="B181" s="353"/>
      <c r="C181" s="123">
        <v>3020</v>
      </c>
      <c r="D181" s="130" t="s">
        <v>77</v>
      </c>
      <c r="E181" s="124">
        <v>67392</v>
      </c>
      <c r="F181" s="29">
        <v>30100.88</v>
      </c>
      <c r="G181" s="338"/>
      <c r="I181" s="2"/>
    </row>
    <row r="182" spans="1:9" ht="15" customHeight="1">
      <c r="A182" s="349"/>
      <c r="B182" s="353"/>
      <c r="C182" s="123">
        <v>4010</v>
      </c>
      <c r="D182" s="25" t="s">
        <v>22</v>
      </c>
      <c r="E182" s="29">
        <v>871061</v>
      </c>
      <c r="F182" s="29">
        <v>430595.27</v>
      </c>
      <c r="G182" s="338"/>
      <c r="I182" s="2"/>
    </row>
    <row r="183" spans="1:9" ht="15.75" customHeight="1">
      <c r="A183" s="349"/>
      <c r="B183" s="353"/>
      <c r="C183" s="123">
        <v>4040</v>
      </c>
      <c r="D183" s="25" t="s">
        <v>46</v>
      </c>
      <c r="E183" s="29">
        <v>70493</v>
      </c>
      <c r="F183" s="29">
        <v>61839.87</v>
      </c>
      <c r="G183" s="338"/>
      <c r="I183" s="2"/>
    </row>
    <row r="184" spans="1:9" s="82" customFormat="1" ht="14.25" customHeight="1">
      <c r="A184" s="349"/>
      <c r="B184" s="353"/>
      <c r="C184" s="123">
        <v>4110</v>
      </c>
      <c r="D184" s="25" t="s">
        <v>23</v>
      </c>
      <c r="E184" s="124">
        <v>160721</v>
      </c>
      <c r="F184" s="29">
        <v>87982.58</v>
      </c>
      <c r="G184" s="338"/>
      <c r="H184" s="81"/>
      <c r="I184" s="81"/>
    </row>
    <row r="185" spans="1:9" ht="15" customHeight="1">
      <c r="A185" s="349"/>
      <c r="B185" s="353"/>
      <c r="C185" s="123">
        <v>4120</v>
      </c>
      <c r="D185" s="25" t="s">
        <v>24</v>
      </c>
      <c r="E185" s="29">
        <v>24992</v>
      </c>
      <c r="F185" s="29">
        <v>10757.45</v>
      </c>
      <c r="G185" s="338"/>
      <c r="I185" s="2"/>
    </row>
    <row r="186" spans="1:9" ht="15" customHeight="1">
      <c r="A186" s="349"/>
      <c r="B186" s="353"/>
      <c r="C186" s="123">
        <v>4170</v>
      </c>
      <c r="D186" s="25" t="s">
        <v>59</v>
      </c>
      <c r="E186" s="29">
        <v>1000</v>
      </c>
      <c r="F186" s="29">
        <v>0</v>
      </c>
      <c r="G186" s="338"/>
      <c r="I186" s="2"/>
    </row>
    <row r="187" spans="1:9" ht="15" customHeight="1">
      <c r="A187" s="349"/>
      <c r="B187" s="353"/>
      <c r="C187" s="123">
        <v>4210</v>
      </c>
      <c r="D187" s="25" t="s">
        <v>11</v>
      </c>
      <c r="E187" s="29">
        <v>59988</v>
      </c>
      <c r="F187" s="29">
        <v>36259.34</v>
      </c>
      <c r="G187" s="338"/>
      <c r="I187" s="2"/>
    </row>
    <row r="188" spans="1:9" ht="15" customHeight="1">
      <c r="A188" s="349"/>
      <c r="B188" s="353"/>
      <c r="C188" s="123">
        <v>4220</v>
      </c>
      <c r="D188" s="25" t="s">
        <v>85</v>
      </c>
      <c r="E188" s="29">
        <v>74800</v>
      </c>
      <c r="F188" s="29">
        <v>31014.81</v>
      </c>
      <c r="G188" s="338"/>
      <c r="I188" s="2"/>
    </row>
    <row r="189" spans="1:9" ht="14.25" customHeight="1">
      <c r="A189" s="349"/>
      <c r="B189" s="353"/>
      <c r="C189" s="123">
        <v>4240</v>
      </c>
      <c r="D189" s="25" t="s">
        <v>50</v>
      </c>
      <c r="E189" s="124">
        <v>10874</v>
      </c>
      <c r="F189" s="29">
        <v>5234.88</v>
      </c>
      <c r="G189" s="338"/>
      <c r="I189" s="2"/>
    </row>
    <row r="190" spans="1:9" ht="14.25" customHeight="1">
      <c r="A190" s="349"/>
      <c r="B190" s="353"/>
      <c r="C190" s="123">
        <v>4260</v>
      </c>
      <c r="D190" s="25" t="s">
        <v>38</v>
      </c>
      <c r="E190" s="29">
        <v>41900</v>
      </c>
      <c r="F190" s="29">
        <v>18855.23</v>
      </c>
      <c r="G190" s="338"/>
      <c r="I190" s="2"/>
    </row>
    <row r="191" spans="1:9" ht="14.25" customHeight="1">
      <c r="A191" s="349"/>
      <c r="B191" s="353"/>
      <c r="C191" s="123">
        <v>4270</v>
      </c>
      <c r="D191" s="25" t="s">
        <v>32</v>
      </c>
      <c r="E191" s="29">
        <v>47800</v>
      </c>
      <c r="F191" s="29">
        <v>20181.54</v>
      </c>
      <c r="G191" s="338"/>
      <c r="H191" s="16"/>
      <c r="I191" s="16"/>
    </row>
    <row r="192" spans="1:9" ht="16.5" customHeight="1">
      <c r="A192" s="349"/>
      <c r="B192" s="353"/>
      <c r="C192" s="123">
        <v>4280</v>
      </c>
      <c r="D192" s="25" t="s">
        <v>51</v>
      </c>
      <c r="E192" s="29">
        <v>2708</v>
      </c>
      <c r="F192" s="29">
        <v>250</v>
      </c>
      <c r="G192" s="338"/>
      <c r="H192"/>
      <c r="I192"/>
    </row>
    <row r="193" spans="1:9" ht="14.25" customHeight="1">
      <c r="A193" s="349"/>
      <c r="B193" s="353"/>
      <c r="C193" s="123">
        <v>4300</v>
      </c>
      <c r="D193" s="25" t="s">
        <v>12</v>
      </c>
      <c r="E193" s="29">
        <v>27670</v>
      </c>
      <c r="F193" s="29">
        <v>9832.28</v>
      </c>
      <c r="G193" s="338"/>
      <c r="I193" s="2"/>
    </row>
    <row r="194" spans="1:9" ht="17.25" customHeight="1">
      <c r="A194" s="349"/>
      <c r="B194" s="353"/>
      <c r="C194" s="123">
        <v>4350</v>
      </c>
      <c r="D194" s="25" t="s">
        <v>82</v>
      </c>
      <c r="E194" s="29">
        <v>1580</v>
      </c>
      <c r="F194" s="29">
        <v>805.68</v>
      </c>
      <c r="G194" s="338"/>
      <c r="I194" s="2"/>
    </row>
    <row r="195" spans="1:9" ht="32.25" customHeight="1">
      <c r="A195" s="349"/>
      <c r="B195" s="353"/>
      <c r="C195" s="135">
        <v>4370</v>
      </c>
      <c r="D195" s="136" t="s">
        <v>67</v>
      </c>
      <c r="E195" s="80">
        <v>5915</v>
      </c>
      <c r="F195" s="80">
        <v>2096.97</v>
      </c>
      <c r="G195" s="338"/>
      <c r="I195" s="2"/>
    </row>
    <row r="196" spans="1:9" ht="21.75" customHeight="1">
      <c r="A196" s="349"/>
      <c r="B196" s="353"/>
      <c r="C196" s="137">
        <v>4390</v>
      </c>
      <c r="D196" s="30" t="s">
        <v>79</v>
      </c>
      <c r="E196" s="80">
        <v>1017</v>
      </c>
      <c r="F196" s="80">
        <v>492</v>
      </c>
      <c r="G196" s="338"/>
      <c r="H196" s="16"/>
      <c r="I196" s="16"/>
    </row>
    <row r="197" spans="1:9" ht="15.75" customHeight="1">
      <c r="A197" s="349"/>
      <c r="B197" s="353"/>
      <c r="C197" s="123">
        <v>4410</v>
      </c>
      <c r="D197" s="25" t="s">
        <v>54</v>
      </c>
      <c r="E197" s="29">
        <v>4084</v>
      </c>
      <c r="F197" s="29">
        <v>774.39</v>
      </c>
      <c r="G197" s="338"/>
      <c r="H197" s="16"/>
      <c r="I197" s="16"/>
    </row>
    <row r="198" spans="1:9" ht="16.5" customHeight="1">
      <c r="A198" s="349"/>
      <c r="B198" s="353"/>
      <c r="C198" s="123">
        <v>4430</v>
      </c>
      <c r="D198" s="25" t="s">
        <v>86</v>
      </c>
      <c r="E198" s="29">
        <v>3077</v>
      </c>
      <c r="F198" s="29">
        <v>1954</v>
      </c>
      <c r="G198" s="338"/>
      <c r="H198" s="16"/>
      <c r="I198" s="16"/>
    </row>
    <row r="199" spans="1:9" ht="14.25" customHeight="1">
      <c r="A199" s="349"/>
      <c r="B199" s="353"/>
      <c r="C199" s="123">
        <v>4440</v>
      </c>
      <c r="D199" s="25" t="s">
        <v>87</v>
      </c>
      <c r="E199" s="29">
        <v>66857</v>
      </c>
      <c r="F199" s="29">
        <v>50500</v>
      </c>
      <c r="G199" s="338"/>
      <c r="I199" s="2"/>
    </row>
    <row r="200" spans="1:9" s="38" customFormat="1" ht="23.25" customHeight="1">
      <c r="A200" s="349"/>
      <c r="B200" s="353"/>
      <c r="C200" s="137">
        <v>4700</v>
      </c>
      <c r="D200" s="30" t="s">
        <v>56</v>
      </c>
      <c r="E200" s="80">
        <v>2858</v>
      </c>
      <c r="F200" s="80">
        <v>1467</v>
      </c>
      <c r="G200" s="338"/>
      <c r="H200" s="37"/>
      <c r="I200" s="37"/>
    </row>
    <row r="201" spans="1:9" ht="15" customHeight="1">
      <c r="A201" s="349"/>
      <c r="B201" s="131">
        <v>80110</v>
      </c>
      <c r="C201" s="132"/>
      <c r="D201" s="13" t="s">
        <v>88</v>
      </c>
      <c r="E201" s="14">
        <f>SUM(E202:E222)</f>
        <v>3898321</v>
      </c>
      <c r="F201" s="14">
        <f>SUM(F202:F222)</f>
        <v>2016054.6400000006</v>
      </c>
      <c r="G201" s="15">
        <f>F201/E201</f>
        <v>0.5171597310739676</v>
      </c>
      <c r="I201" s="2"/>
    </row>
    <row r="202" spans="1:9" ht="42.75" customHeight="1">
      <c r="A202" s="349"/>
      <c r="B202" s="353"/>
      <c r="C202" s="134">
        <v>2900</v>
      </c>
      <c r="D202" s="19" t="s">
        <v>81</v>
      </c>
      <c r="E202" s="20">
        <v>524351</v>
      </c>
      <c r="F202" s="20">
        <v>282342.86</v>
      </c>
      <c r="G202" s="338"/>
      <c r="I202" s="2"/>
    </row>
    <row r="203" spans="1:9" ht="15" customHeight="1">
      <c r="A203" s="349"/>
      <c r="B203" s="353"/>
      <c r="C203" s="123">
        <v>3020</v>
      </c>
      <c r="D203" s="90" t="s">
        <v>77</v>
      </c>
      <c r="E203" s="124">
        <v>179647</v>
      </c>
      <c r="F203" s="29">
        <v>84651.48</v>
      </c>
      <c r="G203" s="338"/>
      <c r="I203" s="2"/>
    </row>
    <row r="204" spans="1:9" ht="15" customHeight="1">
      <c r="A204" s="349"/>
      <c r="B204" s="353"/>
      <c r="C204" s="123">
        <v>3240</v>
      </c>
      <c r="D204" s="90" t="s">
        <v>89</v>
      </c>
      <c r="E204" s="124">
        <v>2340</v>
      </c>
      <c r="F204" s="29">
        <v>1080</v>
      </c>
      <c r="G204" s="338"/>
      <c r="I204" s="2"/>
    </row>
    <row r="205" spans="1:9" ht="15" customHeight="1">
      <c r="A205" s="349"/>
      <c r="B205" s="353"/>
      <c r="C205" s="123">
        <v>4010</v>
      </c>
      <c r="D205" s="25" t="s">
        <v>22</v>
      </c>
      <c r="E205" s="29">
        <v>2085407</v>
      </c>
      <c r="F205" s="29">
        <v>1008276.22</v>
      </c>
      <c r="G205" s="338"/>
      <c r="I205" s="2"/>
    </row>
    <row r="206" spans="1:9" ht="15" customHeight="1">
      <c r="A206" s="349"/>
      <c r="B206" s="353"/>
      <c r="C206" s="123">
        <v>4040</v>
      </c>
      <c r="D206" s="25" t="s">
        <v>46</v>
      </c>
      <c r="E206" s="124">
        <v>179359</v>
      </c>
      <c r="F206" s="29">
        <v>156963</v>
      </c>
      <c r="G206" s="338"/>
      <c r="I206" s="2"/>
    </row>
    <row r="207" spans="1:9" ht="15" customHeight="1">
      <c r="A207" s="349"/>
      <c r="B207" s="353"/>
      <c r="C207" s="123">
        <v>4110</v>
      </c>
      <c r="D207" s="25" t="s">
        <v>23</v>
      </c>
      <c r="E207" s="29">
        <v>378558</v>
      </c>
      <c r="F207" s="29">
        <v>204229.32</v>
      </c>
      <c r="G207" s="338"/>
      <c r="I207" s="2"/>
    </row>
    <row r="208" spans="1:9" ht="15" customHeight="1">
      <c r="A208" s="349"/>
      <c r="B208" s="353"/>
      <c r="C208" s="123">
        <v>4120</v>
      </c>
      <c r="D208" s="25" t="s">
        <v>90</v>
      </c>
      <c r="E208" s="29">
        <v>61020</v>
      </c>
      <c r="F208" s="29">
        <v>26715.84</v>
      </c>
      <c r="G208" s="338"/>
      <c r="I208" s="2"/>
    </row>
    <row r="209" spans="1:9" ht="15" customHeight="1">
      <c r="A209" s="349"/>
      <c r="B209" s="353"/>
      <c r="C209" s="123">
        <v>4170</v>
      </c>
      <c r="D209" s="25" t="s">
        <v>59</v>
      </c>
      <c r="E209" s="29">
        <v>6600</v>
      </c>
      <c r="F209" s="29">
        <v>2100</v>
      </c>
      <c r="G209" s="338"/>
      <c r="I209" s="2"/>
    </row>
    <row r="210" spans="1:9" ht="15" customHeight="1">
      <c r="A210" s="349"/>
      <c r="B210" s="353"/>
      <c r="C210" s="123">
        <v>4210</v>
      </c>
      <c r="D210" s="25" t="s">
        <v>11</v>
      </c>
      <c r="E210" s="29">
        <v>55000</v>
      </c>
      <c r="F210" s="29">
        <v>22358.33</v>
      </c>
      <c r="G210" s="338"/>
      <c r="I210" s="2"/>
    </row>
    <row r="211" spans="1:9" ht="15" customHeight="1">
      <c r="A211" s="349"/>
      <c r="B211" s="353"/>
      <c r="C211" s="123">
        <v>4240</v>
      </c>
      <c r="D211" s="25" t="s">
        <v>50</v>
      </c>
      <c r="E211" s="29">
        <v>26000</v>
      </c>
      <c r="F211" s="29">
        <v>6398.31</v>
      </c>
      <c r="G211" s="338"/>
      <c r="I211" s="2"/>
    </row>
    <row r="212" spans="1:9" ht="15.75" customHeight="1">
      <c r="A212" s="349"/>
      <c r="B212" s="353"/>
      <c r="C212" s="123">
        <v>4260</v>
      </c>
      <c r="D212" s="25" t="s">
        <v>38</v>
      </c>
      <c r="E212" s="29">
        <v>136630</v>
      </c>
      <c r="F212" s="29">
        <v>64261.34</v>
      </c>
      <c r="G212" s="338"/>
      <c r="I212" s="2"/>
    </row>
    <row r="213" spans="1:9" ht="18" customHeight="1">
      <c r="A213" s="349"/>
      <c r="B213" s="353"/>
      <c r="C213" s="123">
        <v>4270</v>
      </c>
      <c r="D213" s="25" t="s">
        <v>32</v>
      </c>
      <c r="E213" s="29">
        <v>42000</v>
      </c>
      <c r="F213" s="29">
        <v>11786.99</v>
      </c>
      <c r="G213" s="338"/>
      <c r="I213" s="2"/>
    </row>
    <row r="214" spans="1:9" ht="18" customHeight="1">
      <c r="A214" s="349"/>
      <c r="B214" s="353"/>
      <c r="C214" s="123">
        <v>4280</v>
      </c>
      <c r="D214" s="25" t="s">
        <v>51</v>
      </c>
      <c r="E214" s="29">
        <v>4750</v>
      </c>
      <c r="F214" s="29">
        <v>30</v>
      </c>
      <c r="G214" s="338"/>
      <c r="I214" s="2"/>
    </row>
    <row r="215" spans="1:9" ht="15.75" customHeight="1">
      <c r="A215" s="349"/>
      <c r="B215" s="353"/>
      <c r="C215" s="123">
        <v>4300</v>
      </c>
      <c r="D215" s="25" t="s">
        <v>12</v>
      </c>
      <c r="E215" s="29">
        <v>42000</v>
      </c>
      <c r="F215" s="29">
        <v>26588.33</v>
      </c>
      <c r="G215" s="338"/>
      <c r="I215" s="2"/>
    </row>
    <row r="216" spans="1:9" ht="13.5" customHeight="1">
      <c r="A216" s="349"/>
      <c r="B216" s="353"/>
      <c r="C216" s="123">
        <v>4350</v>
      </c>
      <c r="D216" s="25" t="s">
        <v>78</v>
      </c>
      <c r="E216" s="29">
        <v>5220</v>
      </c>
      <c r="F216" s="29">
        <v>2640.06</v>
      </c>
      <c r="G216" s="338"/>
      <c r="I216" s="2"/>
    </row>
    <row r="217" spans="1:9" ht="32.25" customHeight="1">
      <c r="A217" s="349"/>
      <c r="B217" s="353"/>
      <c r="C217" s="135">
        <v>4370</v>
      </c>
      <c r="D217" s="136" t="s">
        <v>67</v>
      </c>
      <c r="E217" s="80">
        <v>5380</v>
      </c>
      <c r="F217" s="80">
        <v>1245.58</v>
      </c>
      <c r="G217" s="338"/>
      <c r="I217" s="2"/>
    </row>
    <row r="218" spans="1:9" ht="27" customHeight="1">
      <c r="A218" s="349"/>
      <c r="B218" s="353"/>
      <c r="C218" s="135">
        <v>4390</v>
      </c>
      <c r="D218" s="30" t="s">
        <v>79</v>
      </c>
      <c r="E218" s="80">
        <v>1200</v>
      </c>
      <c r="F218" s="80">
        <v>0</v>
      </c>
      <c r="G218" s="338"/>
      <c r="I218" s="2"/>
    </row>
    <row r="219" spans="1:9" s="82" customFormat="1" ht="16.5" customHeight="1">
      <c r="A219" s="349"/>
      <c r="B219" s="353"/>
      <c r="C219" s="137">
        <v>4410</v>
      </c>
      <c r="D219" s="130" t="s">
        <v>54</v>
      </c>
      <c r="E219" s="138">
        <v>12300</v>
      </c>
      <c r="F219" s="80">
        <v>4591.98</v>
      </c>
      <c r="G219" s="338"/>
      <c r="H219" s="81"/>
      <c r="I219" s="81"/>
    </row>
    <row r="220" spans="1:9" ht="13.5" customHeight="1">
      <c r="A220" s="349"/>
      <c r="B220" s="353"/>
      <c r="C220" s="137">
        <v>4430</v>
      </c>
      <c r="D220" s="30" t="s">
        <v>25</v>
      </c>
      <c r="E220" s="138">
        <v>6132</v>
      </c>
      <c r="F220" s="80">
        <v>4885</v>
      </c>
      <c r="G220" s="338"/>
      <c r="H220" s="16"/>
      <c r="I220" s="16"/>
    </row>
    <row r="221" spans="1:9" ht="15" customHeight="1">
      <c r="A221" s="349"/>
      <c r="B221" s="353"/>
      <c r="C221" s="137">
        <v>4440</v>
      </c>
      <c r="D221" s="30" t="s">
        <v>55</v>
      </c>
      <c r="E221" s="138">
        <v>137927</v>
      </c>
      <c r="F221" s="80">
        <v>103600</v>
      </c>
      <c r="G221" s="338"/>
      <c r="I221" s="2"/>
    </row>
    <row r="222" spans="1:9" s="38" customFormat="1" ht="23.25" customHeight="1">
      <c r="A222" s="349"/>
      <c r="B222" s="353"/>
      <c r="C222" s="137">
        <v>4700</v>
      </c>
      <c r="D222" s="30" t="s">
        <v>91</v>
      </c>
      <c r="E222" s="138">
        <v>6500</v>
      </c>
      <c r="F222" s="80">
        <v>1310</v>
      </c>
      <c r="G222" s="338"/>
      <c r="H222" s="37"/>
      <c r="I222" s="37"/>
    </row>
    <row r="223" spans="1:9" ht="15" customHeight="1">
      <c r="A223" s="349"/>
      <c r="B223" s="131">
        <v>80113</v>
      </c>
      <c r="C223" s="132"/>
      <c r="D223" s="13" t="s">
        <v>92</v>
      </c>
      <c r="E223" s="14">
        <v>350000</v>
      </c>
      <c r="F223" s="14">
        <v>142641.4</v>
      </c>
      <c r="G223" s="15">
        <f>F223/E223</f>
        <v>0.4075468571428571</v>
      </c>
      <c r="I223" s="2"/>
    </row>
    <row r="224" spans="1:9" ht="15" customHeight="1">
      <c r="A224" s="349"/>
      <c r="B224" s="133"/>
      <c r="C224" s="139">
        <v>4300</v>
      </c>
      <c r="D224" s="140" t="s">
        <v>12</v>
      </c>
      <c r="E224" s="29">
        <v>350000</v>
      </c>
      <c r="F224" s="29">
        <v>142641.4</v>
      </c>
      <c r="G224" s="21"/>
      <c r="I224" s="2"/>
    </row>
    <row r="225" spans="1:9" ht="15" customHeight="1">
      <c r="A225" s="349"/>
      <c r="B225" s="141">
        <v>80114</v>
      </c>
      <c r="C225" s="142"/>
      <c r="D225" s="87" t="s">
        <v>93</v>
      </c>
      <c r="E225" s="14">
        <f>SUM(E226:E243)</f>
        <v>533170</v>
      </c>
      <c r="F225" s="14">
        <f>SUM(F226:F243)</f>
        <v>242193.27</v>
      </c>
      <c r="G225" s="15">
        <f>F225/E225</f>
        <v>0.4542514957705797</v>
      </c>
      <c r="I225" s="2"/>
    </row>
    <row r="226" spans="1:9" ht="15" customHeight="1">
      <c r="A226" s="349"/>
      <c r="B226" s="347"/>
      <c r="C226" s="123">
        <v>3020</v>
      </c>
      <c r="D226" s="90" t="s">
        <v>77</v>
      </c>
      <c r="E226" s="29">
        <v>18000</v>
      </c>
      <c r="F226" s="29">
        <v>537.36</v>
      </c>
      <c r="G226" s="332"/>
      <c r="I226" s="2"/>
    </row>
    <row r="227" spans="1:9" ht="15" customHeight="1">
      <c r="A227" s="349"/>
      <c r="B227" s="347"/>
      <c r="C227" s="123">
        <v>4010</v>
      </c>
      <c r="D227" s="25" t="s">
        <v>22</v>
      </c>
      <c r="E227" s="29">
        <v>317450</v>
      </c>
      <c r="F227" s="29">
        <v>148791.51</v>
      </c>
      <c r="G227" s="332"/>
      <c r="I227" s="2"/>
    </row>
    <row r="228" spans="1:9" ht="15" customHeight="1">
      <c r="A228" s="349"/>
      <c r="B228" s="347"/>
      <c r="C228" s="123">
        <v>4040</v>
      </c>
      <c r="D228" s="130" t="s">
        <v>46</v>
      </c>
      <c r="E228" s="29">
        <v>24000</v>
      </c>
      <c r="F228" s="29">
        <v>21770.49</v>
      </c>
      <c r="G228" s="332"/>
      <c r="I228" s="2"/>
    </row>
    <row r="229" spans="1:9" ht="15" customHeight="1">
      <c r="A229" s="349"/>
      <c r="B229" s="347"/>
      <c r="C229" s="123">
        <v>4110</v>
      </c>
      <c r="D229" s="130" t="s">
        <v>94</v>
      </c>
      <c r="E229" s="29">
        <v>56000</v>
      </c>
      <c r="F229" s="29">
        <v>29678.23</v>
      </c>
      <c r="G229" s="332"/>
      <c r="I229" s="2"/>
    </row>
    <row r="230" spans="1:9" ht="15" customHeight="1">
      <c r="A230" s="349"/>
      <c r="B230" s="347"/>
      <c r="C230" s="123">
        <v>4120</v>
      </c>
      <c r="D230" s="130" t="s">
        <v>24</v>
      </c>
      <c r="E230" s="29">
        <v>8900</v>
      </c>
      <c r="F230" s="29">
        <v>2435.75</v>
      </c>
      <c r="G230" s="332"/>
      <c r="I230" s="2"/>
    </row>
    <row r="231" spans="1:9" ht="15" customHeight="1">
      <c r="A231" s="349"/>
      <c r="B231" s="347"/>
      <c r="C231" s="123">
        <v>4170</v>
      </c>
      <c r="D231" s="130" t="s">
        <v>59</v>
      </c>
      <c r="E231" s="29">
        <v>20000</v>
      </c>
      <c r="F231" s="29">
        <v>6225</v>
      </c>
      <c r="G231" s="332"/>
      <c r="I231" s="2"/>
    </row>
    <row r="232" spans="1:9" ht="15" customHeight="1">
      <c r="A232" s="349"/>
      <c r="B232" s="347"/>
      <c r="C232" s="123">
        <v>4210</v>
      </c>
      <c r="D232" s="130" t="s">
        <v>11</v>
      </c>
      <c r="E232" s="29">
        <v>25000</v>
      </c>
      <c r="F232" s="29">
        <v>9290.81</v>
      </c>
      <c r="G232" s="332"/>
      <c r="I232" s="2"/>
    </row>
    <row r="233" spans="1:9" ht="15.75" customHeight="1">
      <c r="A233" s="349"/>
      <c r="B233" s="347"/>
      <c r="C233" s="123">
        <v>4260</v>
      </c>
      <c r="D233" s="130" t="s">
        <v>38</v>
      </c>
      <c r="E233" s="29">
        <v>20000</v>
      </c>
      <c r="F233" s="29">
        <v>1981.35</v>
      </c>
      <c r="G233" s="332"/>
      <c r="I233" s="2"/>
    </row>
    <row r="234" spans="1:9" ht="15" customHeight="1">
      <c r="A234" s="349"/>
      <c r="B234" s="347"/>
      <c r="C234" s="123">
        <v>4270</v>
      </c>
      <c r="D234" s="130" t="s">
        <v>32</v>
      </c>
      <c r="E234" s="29">
        <v>5000</v>
      </c>
      <c r="F234" s="29">
        <v>209.1</v>
      </c>
      <c r="G234" s="332"/>
      <c r="I234" s="2"/>
    </row>
    <row r="235" spans="1:9" ht="15.75" customHeight="1">
      <c r="A235" s="349"/>
      <c r="B235" s="347"/>
      <c r="C235" s="123">
        <v>4280</v>
      </c>
      <c r="D235" s="130" t="s">
        <v>51</v>
      </c>
      <c r="E235" s="29">
        <v>1000</v>
      </c>
      <c r="F235" s="29">
        <v>0</v>
      </c>
      <c r="G235" s="332"/>
      <c r="I235" s="2"/>
    </row>
    <row r="236" spans="1:9" ht="15" customHeight="1">
      <c r="A236" s="349"/>
      <c r="B236" s="347"/>
      <c r="C236" s="123">
        <v>4300</v>
      </c>
      <c r="D236" s="130" t="s">
        <v>12</v>
      </c>
      <c r="E236" s="29">
        <v>15000</v>
      </c>
      <c r="F236" s="29">
        <v>11049.82</v>
      </c>
      <c r="G236" s="332"/>
      <c r="I236" s="2"/>
    </row>
    <row r="237" spans="1:9" ht="15" customHeight="1">
      <c r="A237" s="349"/>
      <c r="B237" s="347"/>
      <c r="C237" s="123">
        <v>4350</v>
      </c>
      <c r="D237" s="130" t="s">
        <v>78</v>
      </c>
      <c r="E237" s="29">
        <v>2400</v>
      </c>
      <c r="F237" s="29">
        <v>583.02</v>
      </c>
      <c r="G237" s="332"/>
      <c r="I237" s="2"/>
    </row>
    <row r="238" spans="1:9" ht="23.25" customHeight="1">
      <c r="A238" s="349"/>
      <c r="B238" s="347"/>
      <c r="C238" s="123">
        <v>4360</v>
      </c>
      <c r="D238" s="130" t="s">
        <v>95</v>
      </c>
      <c r="E238" s="29">
        <v>1100</v>
      </c>
      <c r="F238" s="29">
        <v>0</v>
      </c>
      <c r="G238" s="332"/>
      <c r="I238" s="2"/>
    </row>
    <row r="239" spans="1:9" ht="31.5" customHeight="1">
      <c r="A239" s="349"/>
      <c r="B239" s="347"/>
      <c r="C239" s="123">
        <v>4370</v>
      </c>
      <c r="D239" s="130" t="s">
        <v>67</v>
      </c>
      <c r="E239" s="29">
        <v>2500</v>
      </c>
      <c r="F239" s="29">
        <v>361.62</v>
      </c>
      <c r="G239" s="332"/>
      <c r="I239" s="2"/>
    </row>
    <row r="240" spans="1:9" ht="14.25" customHeight="1">
      <c r="A240" s="349"/>
      <c r="B240" s="347"/>
      <c r="C240" s="123">
        <v>4410</v>
      </c>
      <c r="D240" s="130" t="s">
        <v>54</v>
      </c>
      <c r="E240" s="29">
        <v>3000</v>
      </c>
      <c r="F240" s="29">
        <v>875.21</v>
      </c>
      <c r="G240" s="332"/>
      <c r="I240" s="2"/>
    </row>
    <row r="241" spans="1:9" ht="14.25" customHeight="1">
      <c r="A241" s="349"/>
      <c r="B241" s="347"/>
      <c r="C241" s="123">
        <v>4430</v>
      </c>
      <c r="D241" s="130" t="s">
        <v>86</v>
      </c>
      <c r="E241" s="29">
        <v>1000</v>
      </c>
      <c r="F241" s="29">
        <v>309</v>
      </c>
      <c r="G241" s="332"/>
      <c r="H241" s="16"/>
      <c r="I241" s="16"/>
    </row>
    <row r="242" spans="1:9" ht="15" customHeight="1">
      <c r="A242" s="349"/>
      <c r="B242" s="347"/>
      <c r="C242" s="123">
        <v>4440</v>
      </c>
      <c r="D242" s="130" t="s">
        <v>55</v>
      </c>
      <c r="E242" s="29">
        <v>8820</v>
      </c>
      <c r="F242" s="29">
        <v>6700</v>
      </c>
      <c r="G242" s="332"/>
      <c r="I242" s="2"/>
    </row>
    <row r="243" spans="1:9" ht="21.75" customHeight="1">
      <c r="A243" s="349"/>
      <c r="B243" s="347"/>
      <c r="C243" s="123">
        <v>4700</v>
      </c>
      <c r="D243" s="130" t="s">
        <v>96</v>
      </c>
      <c r="E243" s="29">
        <v>4000</v>
      </c>
      <c r="F243" s="29">
        <v>1395</v>
      </c>
      <c r="G243" s="332"/>
      <c r="I243" s="2"/>
    </row>
    <row r="244" spans="1:9" ht="15" customHeight="1">
      <c r="A244" s="349"/>
      <c r="B244" s="131">
        <v>80120</v>
      </c>
      <c r="C244" s="132"/>
      <c r="D244" s="13" t="s">
        <v>97</v>
      </c>
      <c r="E244" s="14">
        <f>SUM(E245:E262)</f>
        <v>411686</v>
      </c>
      <c r="F244" s="14">
        <f>SUM(F245:F262)</f>
        <v>193130.40000000002</v>
      </c>
      <c r="G244" s="15">
        <f>F244/E244</f>
        <v>0.46912064048813906</v>
      </c>
      <c r="I244" s="2"/>
    </row>
    <row r="245" spans="1:9" ht="15" customHeight="1">
      <c r="A245" s="349"/>
      <c r="B245" s="329"/>
      <c r="C245" s="123">
        <v>3020</v>
      </c>
      <c r="D245" s="25" t="s">
        <v>98</v>
      </c>
      <c r="E245" s="124">
        <v>15402</v>
      </c>
      <c r="F245" s="29">
        <v>7234.8</v>
      </c>
      <c r="G245" s="332"/>
      <c r="I245" s="2"/>
    </row>
    <row r="246" spans="1:9" ht="15" customHeight="1">
      <c r="A246" s="349"/>
      <c r="B246" s="329"/>
      <c r="C246" s="123">
        <v>3240</v>
      </c>
      <c r="D246" s="90" t="s">
        <v>89</v>
      </c>
      <c r="E246" s="124">
        <v>720</v>
      </c>
      <c r="F246" s="29">
        <v>0</v>
      </c>
      <c r="G246" s="332"/>
      <c r="I246" s="2"/>
    </row>
    <row r="247" spans="1:9" ht="15" customHeight="1">
      <c r="A247" s="349"/>
      <c r="B247" s="329"/>
      <c r="C247" s="123">
        <v>4010</v>
      </c>
      <c r="D247" s="25" t="s">
        <v>22</v>
      </c>
      <c r="E247" s="29">
        <v>235943</v>
      </c>
      <c r="F247" s="29">
        <v>108098.92</v>
      </c>
      <c r="G247" s="332"/>
      <c r="I247" s="2"/>
    </row>
    <row r="248" spans="1:9" ht="15" customHeight="1">
      <c r="A248" s="349"/>
      <c r="B248" s="329"/>
      <c r="C248" s="123">
        <v>4040</v>
      </c>
      <c r="D248" s="25" t="s">
        <v>46</v>
      </c>
      <c r="E248" s="29">
        <v>20055</v>
      </c>
      <c r="F248" s="29">
        <v>15605.6</v>
      </c>
      <c r="G248" s="332"/>
      <c r="I248" s="2"/>
    </row>
    <row r="249" spans="1:9" ht="15" customHeight="1">
      <c r="A249" s="349"/>
      <c r="B249" s="329"/>
      <c r="C249" s="123">
        <v>4110</v>
      </c>
      <c r="D249" s="25" t="s">
        <v>23</v>
      </c>
      <c r="E249" s="29">
        <v>40981</v>
      </c>
      <c r="F249" s="29">
        <v>21334.48</v>
      </c>
      <c r="G249" s="332"/>
      <c r="I249" s="2"/>
    </row>
    <row r="250" spans="1:9" ht="15" customHeight="1">
      <c r="A250" s="349"/>
      <c r="B250" s="329"/>
      <c r="C250" s="123">
        <v>4120</v>
      </c>
      <c r="D250" s="25" t="s">
        <v>24</v>
      </c>
      <c r="E250" s="124">
        <v>6650</v>
      </c>
      <c r="F250" s="29">
        <v>2733.58</v>
      </c>
      <c r="G250" s="332"/>
      <c r="I250" s="2"/>
    </row>
    <row r="251" spans="1:9" ht="15" customHeight="1">
      <c r="A251" s="349"/>
      <c r="B251" s="329"/>
      <c r="C251" s="123">
        <v>4210</v>
      </c>
      <c r="D251" s="25" t="s">
        <v>11</v>
      </c>
      <c r="E251" s="29">
        <v>9000</v>
      </c>
      <c r="F251" s="29">
        <v>4520.89</v>
      </c>
      <c r="G251" s="332"/>
      <c r="I251" s="2"/>
    </row>
    <row r="252" spans="1:9" ht="15" customHeight="1">
      <c r="A252" s="349"/>
      <c r="B252" s="329"/>
      <c r="C252" s="123">
        <v>4240</v>
      </c>
      <c r="D252" s="25" t="s">
        <v>50</v>
      </c>
      <c r="E252" s="29">
        <v>6000</v>
      </c>
      <c r="F252" s="29">
        <v>200</v>
      </c>
      <c r="G252" s="332"/>
      <c r="I252" s="2"/>
    </row>
    <row r="253" spans="1:9" ht="14.25" customHeight="1">
      <c r="A253" s="349"/>
      <c r="B253" s="329"/>
      <c r="C253" s="123">
        <v>4260</v>
      </c>
      <c r="D253" s="25" t="s">
        <v>38</v>
      </c>
      <c r="E253" s="124">
        <v>12650</v>
      </c>
      <c r="F253" s="29">
        <v>9423.76</v>
      </c>
      <c r="G253" s="332"/>
      <c r="I253" s="2"/>
    </row>
    <row r="254" spans="1:9" ht="15.75" customHeight="1">
      <c r="A254" s="349"/>
      <c r="B254" s="329"/>
      <c r="C254" s="123">
        <v>4270</v>
      </c>
      <c r="D254" s="25" t="s">
        <v>32</v>
      </c>
      <c r="E254" s="29">
        <v>38000</v>
      </c>
      <c r="F254" s="29">
        <v>8693.78</v>
      </c>
      <c r="G254" s="332"/>
      <c r="I254" s="2"/>
    </row>
    <row r="255" spans="1:9" ht="15" customHeight="1">
      <c r="A255" s="349"/>
      <c r="B255" s="329"/>
      <c r="C255" s="123">
        <v>4280</v>
      </c>
      <c r="D255" s="25" t="s">
        <v>51</v>
      </c>
      <c r="E255" s="29">
        <v>460</v>
      </c>
      <c r="F255" s="29">
        <v>0</v>
      </c>
      <c r="G255" s="332"/>
      <c r="I255" s="2"/>
    </row>
    <row r="256" spans="1:9" ht="15" customHeight="1">
      <c r="A256" s="349"/>
      <c r="B256" s="329"/>
      <c r="C256" s="123">
        <v>4300</v>
      </c>
      <c r="D256" s="25" t="s">
        <v>12</v>
      </c>
      <c r="E256" s="29">
        <v>6740</v>
      </c>
      <c r="F256" s="29">
        <v>3198.83</v>
      </c>
      <c r="G256" s="332"/>
      <c r="I256" s="2"/>
    </row>
    <row r="257" spans="1:9" ht="17.25" customHeight="1">
      <c r="A257" s="349"/>
      <c r="B257" s="329"/>
      <c r="C257" s="123">
        <v>4350</v>
      </c>
      <c r="D257" s="25" t="s">
        <v>78</v>
      </c>
      <c r="E257" s="29">
        <v>1130</v>
      </c>
      <c r="F257" s="29">
        <v>0</v>
      </c>
      <c r="G257" s="332"/>
      <c r="I257" s="2"/>
    </row>
    <row r="258" spans="1:9" ht="33" customHeight="1">
      <c r="A258" s="349"/>
      <c r="B258" s="329"/>
      <c r="C258" s="135">
        <v>4370</v>
      </c>
      <c r="D258" s="136" t="s">
        <v>67</v>
      </c>
      <c r="E258" s="80">
        <v>535</v>
      </c>
      <c r="F258" s="80">
        <v>390.26</v>
      </c>
      <c r="G258" s="332"/>
      <c r="I258" s="2"/>
    </row>
    <row r="259" spans="1:9" ht="15" customHeight="1">
      <c r="A259" s="349"/>
      <c r="B259" s="329"/>
      <c r="C259" s="123">
        <v>4410</v>
      </c>
      <c r="D259" s="83" t="s">
        <v>54</v>
      </c>
      <c r="E259" s="124">
        <v>668</v>
      </c>
      <c r="F259" s="29">
        <v>58.5</v>
      </c>
      <c r="G259" s="332"/>
      <c r="I259" s="2"/>
    </row>
    <row r="260" spans="1:9" ht="16.5" customHeight="1">
      <c r="A260" s="349"/>
      <c r="B260" s="329"/>
      <c r="C260" s="123">
        <v>4430</v>
      </c>
      <c r="D260" s="83" t="s">
        <v>25</v>
      </c>
      <c r="E260" s="124">
        <v>637</v>
      </c>
      <c r="F260" s="29">
        <v>637</v>
      </c>
      <c r="G260" s="332"/>
      <c r="H260" s="16"/>
      <c r="I260" s="16"/>
    </row>
    <row r="261" spans="1:9" ht="15" customHeight="1">
      <c r="A261" s="349"/>
      <c r="B261" s="329"/>
      <c r="C261" s="123">
        <v>4440</v>
      </c>
      <c r="D261" s="83" t="s">
        <v>55</v>
      </c>
      <c r="E261" s="124">
        <v>14573</v>
      </c>
      <c r="F261" s="29">
        <v>11000</v>
      </c>
      <c r="G261" s="332"/>
      <c r="I261" s="2"/>
    </row>
    <row r="262" spans="1:9" ht="21.75" customHeight="1">
      <c r="A262" s="349"/>
      <c r="B262" s="329"/>
      <c r="C262" s="123">
        <v>4700</v>
      </c>
      <c r="D262" s="130" t="s">
        <v>91</v>
      </c>
      <c r="E262" s="124">
        <v>1542</v>
      </c>
      <c r="F262" s="29">
        <v>0</v>
      </c>
      <c r="G262" s="332"/>
      <c r="I262" s="2"/>
    </row>
    <row r="263" spans="1:9" ht="15" customHeight="1">
      <c r="A263" s="349"/>
      <c r="B263" s="131">
        <v>80130</v>
      </c>
      <c r="C263" s="132"/>
      <c r="D263" s="13" t="s">
        <v>99</v>
      </c>
      <c r="E263" s="14">
        <f>SUM(E264:E281)</f>
        <v>417580</v>
      </c>
      <c r="F263" s="14">
        <f>SUM(F264:F281)</f>
        <v>203827.53999999998</v>
      </c>
      <c r="G263" s="15">
        <f>F263/E263</f>
        <v>0.48811614540926285</v>
      </c>
      <c r="I263" s="2"/>
    </row>
    <row r="264" spans="1:9" ht="15" customHeight="1">
      <c r="A264" s="349"/>
      <c r="B264" s="329"/>
      <c r="C264" s="123">
        <v>3020</v>
      </c>
      <c r="D264" s="25" t="s">
        <v>77</v>
      </c>
      <c r="E264" s="124">
        <v>18000</v>
      </c>
      <c r="F264" s="29">
        <v>7452.48</v>
      </c>
      <c r="G264" s="332"/>
      <c r="I264" s="2"/>
    </row>
    <row r="265" spans="1:9" ht="15" customHeight="1">
      <c r="A265" s="349"/>
      <c r="B265" s="329"/>
      <c r="C265" s="123">
        <v>3240</v>
      </c>
      <c r="D265" s="144" t="s">
        <v>89</v>
      </c>
      <c r="E265" s="124">
        <v>540</v>
      </c>
      <c r="F265" s="29">
        <v>180</v>
      </c>
      <c r="G265" s="332"/>
      <c r="I265" s="2"/>
    </row>
    <row r="266" spans="1:9" ht="15" customHeight="1">
      <c r="A266" s="349"/>
      <c r="B266" s="329"/>
      <c r="C266" s="123">
        <v>4010</v>
      </c>
      <c r="D266" s="25" t="s">
        <v>22</v>
      </c>
      <c r="E266" s="29">
        <v>240000</v>
      </c>
      <c r="F266" s="29">
        <v>105883.09</v>
      </c>
      <c r="G266" s="332"/>
      <c r="I266" s="2"/>
    </row>
    <row r="267" spans="1:9" ht="15" customHeight="1">
      <c r="A267" s="349"/>
      <c r="B267" s="329"/>
      <c r="C267" s="123">
        <v>4040</v>
      </c>
      <c r="D267" s="25" t="s">
        <v>46</v>
      </c>
      <c r="E267" s="29">
        <v>21210</v>
      </c>
      <c r="F267" s="29">
        <v>18713.39</v>
      </c>
      <c r="G267" s="332"/>
      <c r="I267" s="2"/>
    </row>
    <row r="268" spans="1:9" ht="15" customHeight="1">
      <c r="A268" s="349"/>
      <c r="B268" s="329"/>
      <c r="C268" s="123">
        <v>4110</v>
      </c>
      <c r="D268" s="25" t="s">
        <v>23</v>
      </c>
      <c r="E268" s="124">
        <v>43600</v>
      </c>
      <c r="F268" s="29">
        <v>21623.67</v>
      </c>
      <c r="G268" s="332"/>
      <c r="I268" s="2"/>
    </row>
    <row r="269" spans="1:9" ht="15" customHeight="1">
      <c r="A269" s="349"/>
      <c r="B269" s="329"/>
      <c r="C269" s="123">
        <v>4120</v>
      </c>
      <c r="D269" s="25" t="s">
        <v>24</v>
      </c>
      <c r="E269" s="29">
        <v>7075</v>
      </c>
      <c r="F269" s="29">
        <v>2818.74</v>
      </c>
      <c r="G269" s="332"/>
      <c r="I269" s="2"/>
    </row>
    <row r="270" spans="1:9" ht="15" customHeight="1">
      <c r="A270" s="349"/>
      <c r="B270" s="329"/>
      <c r="C270" s="123">
        <v>4210</v>
      </c>
      <c r="D270" s="25" t="s">
        <v>11</v>
      </c>
      <c r="E270" s="29">
        <v>6000</v>
      </c>
      <c r="F270" s="29">
        <v>3938.84</v>
      </c>
      <c r="G270" s="332"/>
      <c r="I270" s="2"/>
    </row>
    <row r="271" spans="1:9" ht="15" customHeight="1">
      <c r="A271" s="349"/>
      <c r="B271" s="329"/>
      <c r="C271" s="123">
        <v>4240</v>
      </c>
      <c r="D271" s="25" t="s">
        <v>50</v>
      </c>
      <c r="E271" s="124">
        <v>3000</v>
      </c>
      <c r="F271" s="29">
        <v>0</v>
      </c>
      <c r="G271" s="332"/>
      <c r="I271" s="2"/>
    </row>
    <row r="272" spans="1:9" ht="12.75" customHeight="1">
      <c r="A272" s="349"/>
      <c r="B272" s="329"/>
      <c r="C272" s="123">
        <v>4260</v>
      </c>
      <c r="D272" s="25" t="s">
        <v>38</v>
      </c>
      <c r="E272" s="29">
        <v>25505</v>
      </c>
      <c r="F272" s="29">
        <v>18744.4</v>
      </c>
      <c r="G272" s="332"/>
      <c r="I272" s="2"/>
    </row>
    <row r="273" spans="1:9" ht="17.25" customHeight="1">
      <c r="A273" s="349"/>
      <c r="B273" s="329"/>
      <c r="C273" s="123">
        <v>4270</v>
      </c>
      <c r="D273" s="25" t="s">
        <v>32</v>
      </c>
      <c r="E273" s="29">
        <v>20000</v>
      </c>
      <c r="F273" s="29">
        <v>4233.7</v>
      </c>
      <c r="G273" s="332"/>
      <c r="I273" s="2"/>
    </row>
    <row r="274" spans="1:9" ht="17.25" customHeight="1">
      <c r="A274" s="349"/>
      <c r="B274" s="329"/>
      <c r="C274" s="123">
        <v>4280</v>
      </c>
      <c r="D274" s="25" t="s">
        <v>51</v>
      </c>
      <c r="E274" s="29">
        <v>720</v>
      </c>
      <c r="F274" s="29">
        <v>0</v>
      </c>
      <c r="G274" s="332"/>
      <c r="I274" s="2"/>
    </row>
    <row r="275" spans="1:9" ht="15" customHeight="1">
      <c r="A275" s="349"/>
      <c r="B275" s="329"/>
      <c r="C275" s="123">
        <v>4300</v>
      </c>
      <c r="D275" s="25" t="s">
        <v>12</v>
      </c>
      <c r="E275" s="29">
        <v>10000</v>
      </c>
      <c r="F275" s="29">
        <v>7937.02</v>
      </c>
      <c r="G275" s="332"/>
      <c r="I275" s="2"/>
    </row>
    <row r="276" spans="1:9" s="82" customFormat="1" ht="18" customHeight="1">
      <c r="A276" s="349"/>
      <c r="B276" s="329"/>
      <c r="C276" s="123">
        <v>4350</v>
      </c>
      <c r="D276" s="25" t="s">
        <v>78</v>
      </c>
      <c r="E276" s="29">
        <v>2000</v>
      </c>
      <c r="F276" s="29">
        <v>135.21</v>
      </c>
      <c r="G276" s="332"/>
      <c r="H276" s="81"/>
      <c r="I276" s="81"/>
    </row>
    <row r="277" spans="1:9" s="82" customFormat="1" ht="31.5" customHeight="1">
      <c r="A277" s="349"/>
      <c r="B277" s="329"/>
      <c r="C277" s="135">
        <v>4370</v>
      </c>
      <c r="D277" s="136" t="s">
        <v>67</v>
      </c>
      <c r="E277" s="138">
        <v>1000</v>
      </c>
      <c r="F277" s="80">
        <v>0</v>
      </c>
      <c r="G277" s="332"/>
      <c r="H277" s="81"/>
      <c r="I277" s="81"/>
    </row>
    <row r="278" spans="1:9" ht="16.5" customHeight="1">
      <c r="A278" s="349"/>
      <c r="B278" s="329"/>
      <c r="C278" s="123">
        <v>4410</v>
      </c>
      <c r="D278" s="25" t="s">
        <v>54</v>
      </c>
      <c r="E278" s="124">
        <v>1000</v>
      </c>
      <c r="F278" s="29">
        <v>0</v>
      </c>
      <c r="G278" s="332"/>
      <c r="I278" s="2"/>
    </row>
    <row r="279" spans="1:9" ht="13.5" customHeight="1">
      <c r="A279" s="349"/>
      <c r="B279" s="329"/>
      <c r="C279" s="129">
        <v>4430</v>
      </c>
      <c r="D279" s="42" t="s">
        <v>25</v>
      </c>
      <c r="E279" s="29">
        <v>663</v>
      </c>
      <c r="F279" s="29">
        <v>367</v>
      </c>
      <c r="G279" s="332"/>
      <c r="H279" s="16"/>
      <c r="I279" s="16"/>
    </row>
    <row r="280" spans="1:9" ht="15" customHeight="1">
      <c r="A280" s="349"/>
      <c r="B280" s="329"/>
      <c r="C280" s="123">
        <v>4440</v>
      </c>
      <c r="D280" s="42" t="s">
        <v>55</v>
      </c>
      <c r="E280" s="124">
        <v>15725</v>
      </c>
      <c r="F280" s="29">
        <v>11800</v>
      </c>
      <c r="G280" s="332"/>
      <c r="I280" s="2"/>
    </row>
    <row r="281" spans="1:9" ht="24" customHeight="1">
      <c r="A281" s="349"/>
      <c r="B281" s="329"/>
      <c r="C281" s="123">
        <v>4700</v>
      </c>
      <c r="D281" s="19" t="s">
        <v>91</v>
      </c>
      <c r="E281" s="124">
        <v>1542</v>
      </c>
      <c r="F281" s="29">
        <v>0</v>
      </c>
      <c r="G281" s="332"/>
      <c r="I281" s="2"/>
    </row>
    <row r="282" spans="1:9" ht="14.25" customHeight="1">
      <c r="A282" s="349"/>
      <c r="B282" s="145">
        <v>80146</v>
      </c>
      <c r="C282" s="146"/>
      <c r="D282" s="13" t="s">
        <v>100</v>
      </c>
      <c r="E282" s="14">
        <f>E283+E284+E285+E286</f>
        <v>57327</v>
      </c>
      <c r="F282" s="14">
        <f>F283+F284+F285+F286</f>
        <v>19021.699999999997</v>
      </c>
      <c r="G282" s="15">
        <f>F282/E282</f>
        <v>0.33181049069373936</v>
      </c>
      <c r="I282" s="2"/>
    </row>
    <row r="283" spans="1:9" ht="17.25" customHeight="1">
      <c r="A283" s="349"/>
      <c r="B283" s="327"/>
      <c r="C283" s="147">
        <v>4210</v>
      </c>
      <c r="D283" s="25" t="s">
        <v>11</v>
      </c>
      <c r="E283" s="29">
        <v>1700</v>
      </c>
      <c r="F283" s="29">
        <v>258.22</v>
      </c>
      <c r="G283" s="332"/>
      <c r="I283" s="2"/>
    </row>
    <row r="284" spans="1:9" s="38" customFormat="1" ht="15" customHeight="1">
      <c r="A284" s="349"/>
      <c r="B284" s="327"/>
      <c r="C284" s="147">
        <v>4300</v>
      </c>
      <c r="D284" s="25" t="s">
        <v>12</v>
      </c>
      <c r="E284" s="29">
        <v>32407</v>
      </c>
      <c r="F284" s="29">
        <v>13800</v>
      </c>
      <c r="G284" s="332"/>
      <c r="H284" s="37"/>
      <c r="I284" s="37"/>
    </row>
    <row r="285" spans="1:9" ht="15" customHeight="1">
      <c r="A285" s="349"/>
      <c r="B285" s="327"/>
      <c r="C285" s="147">
        <v>4410</v>
      </c>
      <c r="D285" s="42" t="s">
        <v>54</v>
      </c>
      <c r="E285" s="29">
        <v>8802</v>
      </c>
      <c r="F285" s="29">
        <v>859.48</v>
      </c>
      <c r="G285" s="332"/>
      <c r="I285" s="2"/>
    </row>
    <row r="286" spans="1:9" ht="23.25" customHeight="1">
      <c r="A286" s="349"/>
      <c r="B286" s="327"/>
      <c r="C286" s="147">
        <v>4700</v>
      </c>
      <c r="D286" s="19" t="s">
        <v>91</v>
      </c>
      <c r="E286" s="29">
        <v>14418</v>
      </c>
      <c r="F286" s="29">
        <v>4104</v>
      </c>
      <c r="G286" s="332"/>
      <c r="I286" s="2"/>
    </row>
    <row r="287" spans="1:9" ht="17.25" customHeight="1">
      <c r="A287" s="349"/>
      <c r="B287" s="97">
        <v>80148</v>
      </c>
      <c r="C287" s="148"/>
      <c r="D287" s="149" t="s">
        <v>101</v>
      </c>
      <c r="E287" s="99">
        <f>SUM(E288:E300)</f>
        <v>287310</v>
      </c>
      <c r="F287" s="99">
        <f>SUM(F288:F300)</f>
        <v>126391.78000000001</v>
      </c>
      <c r="G287" s="100">
        <f>F287/E287</f>
        <v>0.4399143085865442</v>
      </c>
      <c r="I287" s="2"/>
    </row>
    <row r="288" spans="1:9" ht="15" customHeight="1">
      <c r="A288" s="349"/>
      <c r="B288" s="345"/>
      <c r="C288" s="150">
        <v>3020</v>
      </c>
      <c r="D288" s="151" t="s">
        <v>77</v>
      </c>
      <c r="E288" s="109">
        <v>590</v>
      </c>
      <c r="F288" s="109">
        <v>0</v>
      </c>
      <c r="G288" s="341"/>
      <c r="I288" s="2"/>
    </row>
    <row r="289" spans="1:9" ht="15.75" customHeight="1">
      <c r="A289" s="349"/>
      <c r="B289" s="345"/>
      <c r="C289" s="152">
        <v>4010</v>
      </c>
      <c r="D289" s="19" t="s">
        <v>22</v>
      </c>
      <c r="E289" s="153">
        <v>85460</v>
      </c>
      <c r="F289" s="109">
        <v>46009.8</v>
      </c>
      <c r="G289" s="341"/>
      <c r="H289" s="4"/>
      <c r="I289" s="4"/>
    </row>
    <row r="290" spans="1:9" ht="15" customHeight="1">
      <c r="A290" s="349"/>
      <c r="B290" s="345"/>
      <c r="C290" s="152">
        <v>4040</v>
      </c>
      <c r="D290" s="19" t="s">
        <v>46</v>
      </c>
      <c r="E290" s="153">
        <v>7264</v>
      </c>
      <c r="F290" s="109">
        <v>6808.21</v>
      </c>
      <c r="G290" s="341"/>
      <c r="H290" s="4"/>
      <c r="I290" s="4"/>
    </row>
    <row r="291" spans="1:9" ht="15.75" customHeight="1">
      <c r="A291" s="349"/>
      <c r="B291" s="345"/>
      <c r="C291" s="152">
        <v>4110</v>
      </c>
      <c r="D291" s="19" t="s">
        <v>23</v>
      </c>
      <c r="E291" s="153">
        <v>14000</v>
      </c>
      <c r="F291" s="109">
        <v>8742.34</v>
      </c>
      <c r="G291" s="341"/>
      <c r="H291" s="4"/>
      <c r="I291" s="4"/>
    </row>
    <row r="292" spans="1:9" ht="17.25" customHeight="1">
      <c r="A292" s="349"/>
      <c r="B292" s="345"/>
      <c r="C292" s="152">
        <v>4120</v>
      </c>
      <c r="D292" s="19" t="s">
        <v>24</v>
      </c>
      <c r="E292" s="153">
        <v>2272</v>
      </c>
      <c r="F292" s="109">
        <v>1130.87</v>
      </c>
      <c r="G292" s="341"/>
      <c r="H292" s="4"/>
      <c r="I292" s="4"/>
    </row>
    <row r="293" spans="1:9" ht="15" customHeight="1">
      <c r="A293" s="349"/>
      <c r="B293" s="345"/>
      <c r="C293" s="154">
        <v>4210</v>
      </c>
      <c r="D293" s="151" t="s">
        <v>11</v>
      </c>
      <c r="E293" s="155">
        <v>12000</v>
      </c>
      <c r="F293" s="156">
        <v>4118.47</v>
      </c>
      <c r="G293" s="341"/>
      <c r="H293" s="4"/>
      <c r="I293" s="4"/>
    </row>
    <row r="294" spans="1:9" ht="14.25" customHeight="1">
      <c r="A294" s="349"/>
      <c r="B294" s="345"/>
      <c r="C294" s="152">
        <v>4220</v>
      </c>
      <c r="D294" s="19" t="s">
        <v>85</v>
      </c>
      <c r="E294" s="109">
        <v>150000</v>
      </c>
      <c r="F294" s="109">
        <v>53024.54</v>
      </c>
      <c r="G294" s="341"/>
      <c r="H294" s="4"/>
      <c r="I294" s="4"/>
    </row>
    <row r="295" spans="1:9" ht="15" customHeight="1">
      <c r="A295" s="349"/>
      <c r="B295" s="345"/>
      <c r="C295" s="152">
        <v>4260</v>
      </c>
      <c r="D295" s="19" t="s">
        <v>38</v>
      </c>
      <c r="E295" s="109">
        <v>3084</v>
      </c>
      <c r="F295" s="109">
        <v>500</v>
      </c>
      <c r="G295" s="341"/>
      <c r="H295" s="16"/>
      <c r="I295" s="16"/>
    </row>
    <row r="296" spans="1:9" ht="15" customHeight="1">
      <c r="A296" s="349"/>
      <c r="B296" s="345"/>
      <c r="C296" s="152">
        <v>4270</v>
      </c>
      <c r="D296" s="19" t="s">
        <v>32</v>
      </c>
      <c r="E296" s="109">
        <v>6000</v>
      </c>
      <c r="F296" s="109">
        <v>2257.55</v>
      </c>
      <c r="G296" s="341"/>
      <c r="I296" s="2"/>
    </row>
    <row r="297" spans="1:9" s="38" customFormat="1" ht="15" customHeight="1">
      <c r="A297" s="349"/>
      <c r="B297" s="345"/>
      <c r="C297" s="152">
        <v>4300</v>
      </c>
      <c r="D297" s="19" t="s">
        <v>12</v>
      </c>
      <c r="E297" s="109">
        <v>500</v>
      </c>
      <c r="F297" s="109">
        <v>0</v>
      </c>
      <c r="G297" s="341"/>
      <c r="H297" s="37"/>
      <c r="I297" s="37"/>
    </row>
    <row r="298" spans="1:9" s="38" customFormat="1" ht="15" customHeight="1">
      <c r="A298" s="349"/>
      <c r="B298" s="345"/>
      <c r="C298" s="152">
        <v>4410</v>
      </c>
      <c r="D298" s="42" t="s">
        <v>54</v>
      </c>
      <c r="E298" s="109">
        <v>800</v>
      </c>
      <c r="F298" s="109">
        <v>0</v>
      </c>
      <c r="G298" s="341"/>
      <c r="H298" s="37"/>
      <c r="I298" s="37"/>
    </row>
    <row r="299" spans="1:9" s="38" customFormat="1" ht="15" customHeight="1">
      <c r="A299" s="349"/>
      <c r="B299" s="345"/>
      <c r="C299" s="152">
        <v>4440</v>
      </c>
      <c r="D299" s="42" t="s">
        <v>55</v>
      </c>
      <c r="E299" s="109">
        <v>5040</v>
      </c>
      <c r="F299" s="109">
        <v>3800</v>
      </c>
      <c r="G299" s="341"/>
      <c r="H299" s="37"/>
      <c r="I299" s="37"/>
    </row>
    <row r="300" spans="1:9" ht="27.75" customHeight="1">
      <c r="A300" s="349"/>
      <c r="B300" s="345"/>
      <c r="C300" s="84">
        <v>4700</v>
      </c>
      <c r="D300" s="19" t="s">
        <v>91</v>
      </c>
      <c r="E300" s="109">
        <v>300</v>
      </c>
      <c r="F300" s="109">
        <v>0</v>
      </c>
      <c r="G300" s="341"/>
      <c r="H300" s="16"/>
      <c r="I300" s="16"/>
    </row>
    <row r="301" spans="1:9" ht="15" customHeight="1">
      <c r="A301" s="349"/>
      <c r="B301" s="61">
        <v>80195</v>
      </c>
      <c r="C301" s="23"/>
      <c r="D301" s="13" t="s">
        <v>21</v>
      </c>
      <c r="E301" s="14">
        <v>99840</v>
      </c>
      <c r="F301" s="14">
        <v>46014.18</v>
      </c>
      <c r="G301" s="15">
        <f>F301/E301</f>
        <v>0.4608792067307692</v>
      </c>
      <c r="I301" s="2"/>
    </row>
    <row r="302" spans="1:9" ht="15" customHeight="1">
      <c r="A302" s="349"/>
      <c r="B302" s="328"/>
      <c r="C302" s="74">
        <v>4300</v>
      </c>
      <c r="D302" s="25" t="s">
        <v>12</v>
      </c>
      <c r="E302" s="26">
        <v>84000</v>
      </c>
      <c r="F302" s="26">
        <v>31478.18</v>
      </c>
      <c r="G302" s="346"/>
      <c r="I302" s="2"/>
    </row>
    <row r="303" spans="1:9" ht="15" customHeight="1">
      <c r="A303" s="349"/>
      <c r="B303" s="328"/>
      <c r="C303" s="74">
        <v>4307</v>
      </c>
      <c r="D303" s="25" t="s">
        <v>12</v>
      </c>
      <c r="E303" s="26">
        <v>13464</v>
      </c>
      <c r="F303" s="26">
        <v>12355.6</v>
      </c>
      <c r="G303" s="346"/>
      <c r="I303" s="2"/>
    </row>
    <row r="304" spans="1:9" ht="15" customHeight="1">
      <c r="A304" s="349"/>
      <c r="B304" s="328"/>
      <c r="C304" s="74">
        <v>4309</v>
      </c>
      <c r="D304" s="25" t="s">
        <v>12</v>
      </c>
      <c r="E304" s="26">
        <v>2376</v>
      </c>
      <c r="F304" s="26">
        <v>2180.4</v>
      </c>
      <c r="G304" s="346"/>
      <c r="I304" s="2"/>
    </row>
    <row r="305" spans="1:9" ht="15" customHeight="1">
      <c r="A305" s="47">
        <v>851</v>
      </c>
      <c r="B305" s="6"/>
      <c r="C305" s="6"/>
      <c r="D305" s="7" t="s">
        <v>102</v>
      </c>
      <c r="E305" s="8">
        <f>E306+E309+E315</f>
        <v>165000</v>
      </c>
      <c r="F305" s="8">
        <f>F306+F309+F315</f>
        <v>87797.75</v>
      </c>
      <c r="G305" s="9">
        <f>F305/E305</f>
        <v>0.5321075757575757</v>
      </c>
      <c r="H305" s="16"/>
      <c r="I305" s="16"/>
    </row>
    <row r="306" spans="1:9" ht="17.25" customHeight="1">
      <c r="A306" s="327"/>
      <c r="B306" s="157">
        <v>85153</v>
      </c>
      <c r="C306" s="158"/>
      <c r="D306" s="13" t="s">
        <v>103</v>
      </c>
      <c r="E306" s="159">
        <f>SUM(E307:E308)</f>
        <v>15000</v>
      </c>
      <c r="F306" s="159">
        <f>SUM(F307:F308)</f>
        <v>0</v>
      </c>
      <c r="G306" s="305">
        <f>(F306/E306)*100%</f>
        <v>0</v>
      </c>
      <c r="I306" s="2"/>
    </row>
    <row r="307" spans="1:9" ht="15.75" customHeight="1">
      <c r="A307" s="327"/>
      <c r="B307" s="339"/>
      <c r="C307" s="161">
        <v>4210</v>
      </c>
      <c r="D307" s="25" t="s">
        <v>11</v>
      </c>
      <c r="E307" s="20">
        <v>2000</v>
      </c>
      <c r="F307" s="20">
        <v>0</v>
      </c>
      <c r="G307" s="331"/>
      <c r="I307" s="2"/>
    </row>
    <row r="308" spans="1:9" ht="15" customHeight="1">
      <c r="A308" s="327"/>
      <c r="B308" s="339"/>
      <c r="C308" s="24">
        <v>4300</v>
      </c>
      <c r="D308" s="163" t="s">
        <v>12</v>
      </c>
      <c r="E308" s="29">
        <v>13000</v>
      </c>
      <c r="F308" s="29">
        <v>0</v>
      </c>
      <c r="G308" s="331"/>
      <c r="I308" s="2"/>
    </row>
    <row r="309" spans="1:9" ht="15" customHeight="1">
      <c r="A309" s="327"/>
      <c r="B309" s="61">
        <v>85154</v>
      </c>
      <c r="C309" s="12"/>
      <c r="D309" s="13" t="s">
        <v>104</v>
      </c>
      <c r="E309" s="14">
        <f>SUM(E310:E314)</f>
        <v>110000</v>
      </c>
      <c r="F309" s="14">
        <f>SUM(F310:F314)</f>
        <v>65275.25</v>
      </c>
      <c r="G309" s="15">
        <f>F309/E309</f>
        <v>0.5934113636363636</v>
      </c>
      <c r="I309" s="2"/>
    </row>
    <row r="310" spans="1:9" ht="33" customHeight="1">
      <c r="A310" s="327"/>
      <c r="B310" s="340"/>
      <c r="C310" s="108">
        <v>2820</v>
      </c>
      <c r="D310" s="164" t="s">
        <v>105</v>
      </c>
      <c r="E310" s="109">
        <v>44000</v>
      </c>
      <c r="F310" s="109">
        <v>44000</v>
      </c>
      <c r="G310" s="341"/>
      <c r="I310" s="2"/>
    </row>
    <row r="311" spans="1:9" ht="15" customHeight="1">
      <c r="A311" s="327"/>
      <c r="B311" s="340"/>
      <c r="C311" s="108">
        <v>3030</v>
      </c>
      <c r="D311" s="19" t="s">
        <v>48</v>
      </c>
      <c r="E311" s="109">
        <v>6500</v>
      </c>
      <c r="F311" s="109">
        <v>1955</v>
      </c>
      <c r="G311" s="341"/>
      <c r="I311" s="2"/>
    </row>
    <row r="312" spans="1:9" ht="13.5" customHeight="1">
      <c r="A312" s="327"/>
      <c r="B312" s="340"/>
      <c r="C312" s="24">
        <v>4210</v>
      </c>
      <c r="D312" s="25" t="s">
        <v>11</v>
      </c>
      <c r="E312" s="29">
        <v>25500</v>
      </c>
      <c r="F312" s="29">
        <v>15081.37</v>
      </c>
      <c r="G312" s="341"/>
      <c r="I312" s="2"/>
    </row>
    <row r="313" spans="1:9" ht="13.5" customHeight="1">
      <c r="A313" s="327"/>
      <c r="B313" s="340"/>
      <c r="C313" s="24">
        <v>4300</v>
      </c>
      <c r="D313" s="83" t="s">
        <v>12</v>
      </c>
      <c r="E313" s="29">
        <v>32000</v>
      </c>
      <c r="F313" s="29">
        <v>4178.61</v>
      </c>
      <c r="G313" s="341"/>
      <c r="H313" s="16"/>
      <c r="I313" s="16"/>
    </row>
    <row r="314" spans="1:9" ht="35.25" customHeight="1">
      <c r="A314" s="327"/>
      <c r="B314" s="340"/>
      <c r="C314" s="79">
        <v>4370</v>
      </c>
      <c r="D314" s="165" t="s">
        <v>67</v>
      </c>
      <c r="E314" s="80">
        <v>2000</v>
      </c>
      <c r="F314" s="80">
        <v>60.27</v>
      </c>
      <c r="G314" s="341"/>
      <c r="I314" s="2"/>
    </row>
    <row r="315" spans="1:9" ht="18.75" customHeight="1">
      <c r="A315" s="327"/>
      <c r="B315" s="61">
        <v>85195</v>
      </c>
      <c r="C315" s="12"/>
      <c r="D315" s="13" t="s">
        <v>21</v>
      </c>
      <c r="E315" s="14">
        <f>E316</f>
        <v>40000</v>
      </c>
      <c r="F315" s="14">
        <f>F316</f>
        <v>22522.5</v>
      </c>
      <c r="G315" s="15">
        <f>F315/E315</f>
        <v>0.5630625</v>
      </c>
      <c r="H315" s="4"/>
      <c r="I315" s="4"/>
    </row>
    <row r="316" spans="1:9" ht="15" customHeight="1">
      <c r="A316" s="327"/>
      <c r="B316" s="10"/>
      <c r="C316" s="24">
        <v>4300</v>
      </c>
      <c r="D316" s="166" t="s">
        <v>12</v>
      </c>
      <c r="E316" s="167">
        <v>40000</v>
      </c>
      <c r="F316" s="167">
        <v>22522.5</v>
      </c>
      <c r="G316" s="3"/>
      <c r="H316" s="4"/>
      <c r="I316" s="4"/>
    </row>
    <row r="317" spans="1:9" ht="15" customHeight="1">
      <c r="A317" s="168">
        <v>852</v>
      </c>
      <c r="B317" s="169"/>
      <c r="C317" s="169"/>
      <c r="D317" s="306" t="s">
        <v>155</v>
      </c>
      <c r="E317" s="170">
        <v>4552699</v>
      </c>
      <c r="F317" s="170">
        <v>2204795.88</v>
      </c>
      <c r="G317" s="160">
        <f>F317/E317</f>
        <v>0.4842832526376112</v>
      </c>
      <c r="H317" s="4"/>
      <c r="I317" s="4"/>
    </row>
    <row r="318" spans="1:9" ht="15" customHeight="1">
      <c r="A318" s="342"/>
      <c r="B318" s="171">
        <v>85202</v>
      </c>
      <c r="C318" s="172"/>
      <c r="D318" s="173" t="s">
        <v>106</v>
      </c>
      <c r="E318" s="174">
        <f>E319</f>
        <v>150000</v>
      </c>
      <c r="F318" s="174">
        <f>F319</f>
        <v>40340.42</v>
      </c>
      <c r="G318" s="175">
        <f>F318/E318</f>
        <v>0.2689361333333333</v>
      </c>
      <c r="H318" s="4"/>
      <c r="I318" s="4"/>
    </row>
    <row r="319" spans="1:9" ht="24.75" customHeight="1">
      <c r="A319" s="342"/>
      <c r="B319" s="107"/>
      <c r="C319" s="176">
        <v>4330</v>
      </c>
      <c r="D319" s="19" t="s">
        <v>107</v>
      </c>
      <c r="E319" s="109">
        <v>150000</v>
      </c>
      <c r="F319" s="177">
        <v>40340.42</v>
      </c>
      <c r="G319" s="178"/>
      <c r="H319" s="4"/>
      <c r="I319" s="4"/>
    </row>
    <row r="320" spans="1:9" ht="19.5" customHeight="1">
      <c r="A320" s="342"/>
      <c r="B320" s="115">
        <v>85204</v>
      </c>
      <c r="C320" s="179"/>
      <c r="D320" s="104" t="s">
        <v>108</v>
      </c>
      <c r="E320" s="105">
        <v>11350</v>
      </c>
      <c r="F320" s="180">
        <v>0</v>
      </c>
      <c r="G320" s="181">
        <v>0</v>
      </c>
      <c r="H320" s="4"/>
      <c r="I320" s="4"/>
    </row>
    <row r="321" spans="1:9" ht="15" customHeight="1">
      <c r="A321" s="342"/>
      <c r="B321" s="107"/>
      <c r="C321" s="176" t="s">
        <v>109</v>
      </c>
      <c r="D321" s="19" t="s">
        <v>110</v>
      </c>
      <c r="E321" s="109">
        <v>11350</v>
      </c>
      <c r="F321" s="177">
        <v>0</v>
      </c>
      <c r="G321" s="178"/>
      <c r="H321" s="4"/>
      <c r="I321" s="4"/>
    </row>
    <row r="322" spans="1:9" ht="24" customHeight="1">
      <c r="A322" s="342"/>
      <c r="B322" s="115">
        <v>85205</v>
      </c>
      <c r="C322" s="179"/>
      <c r="D322" s="104" t="s">
        <v>111</v>
      </c>
      <c r="E322" s="105">
        <v>13480</v>
      </c>
      <c r="F322" s="180">
        <v>1205.36</v>
      </c>
      <c r="G322" s="182">
        <f>F322/E322</f>
        <v>0.08941839762611276</v>
      </c>
      <c r="H322" s="4"/>
      <c r="I322" s="4"/>
    </row>
    <row r="323" spans="1:9" ht="15" customHeight="1">
      <c r="A323" s="342"/>
      <c r="B323" s="343"/>
      <c r="C323" s="176" t="s">
        <v>112</v>
      </c>
      <c r="D323" s="25" t="s">
        <v>11</v>
      </c>
      <c r="E323" s="109">
        <v>4000</v>
      </c>
      <c r="F323" s="177">
        <v>76.36</v>
      </c>
      <c r="G323" s="344"/>
      <c r="H323" s="4"/>
      <c r="I323" s="4"/>
    </row>
    <row r="324" spans="1:9" ht="15" customHeight="1">
      <c r="A324" s="342"/>
      <c r="B324" s="343"/>
      <c r="C324" s="176" t="s">
        <v>113</v>
      </c>
      <c r="D324" s="19" t="s">
        <v>50</v>
      </c>
      <c r="E324" s="109">
        <v>1000</v>
      </c>
      <c r="F324" s="177">
        <v>129</v>
      </c>
      <c r="G324" s="344"/>
      <c r="H324" s="4"/>
      <c r="I324" s="4"/>
    </row>
    <row r="325" spans="1:9" ht="15" customHeight="1">
      <c r="A325" s="342"/>
      <c r="B325" s="343"/>
      <c r="C325" s="176" t="s">
        <v>114</v>
      </c>
      <c r="D325" s="163" t="s">
        <v>12</v>
      </c>
      <c r="E325" s="109">
        <v>3000</v>
      </c>
      <c r="F325" s="177">
        <v>0</v>
      </c>
      <c r="G325" s="344"/>
      <c r="H325" s="4"/>
      <c r="I325" s="4"/>
    </row>
    <row r="326" spans="1:9" ht="27" customHeight="1">
      <c r="A326" s="342"/>
      <c r="B326" s="343"/>
      <c r="C326" s="176" t="s">
        <v>115</v>
      </c>
      <c r="D326" s="19" t="s">
        <v>107</v>
      </c>
      <c r="E326" s="109">
        <v>3480</v>
      </c>
      <c r="F326" s="177">
        <v>0</v>
      </c>
      <c r="G326" s="344"/>
      <c r="H326" s="4"/>
      <c r="I326" s="4"/>
    </row>
    <row r="327" spans="1:9" ht="30.75" customHeight="1">
      <c r="A327" s="342"/>
      <c r="B327" s="343"/>
      <c r="C327" s="176" t="s">
        <v>116</v>
      </c>
      <c r="D327" s="19" t="s">
        <v>91</v>
      </c>
      <c r="E327" s="109">
        <v>2000</v>
      </c>
      <c r="F327" s="177">
        <v>1000</v>
      </c>
      <c r="G327" s="344"/>
      <c r="H327" s="4"/>
      <c r="I327" s="4"/>
    </row>
    <row r="328" spans="1:9" ht="16.5" customHeight="1">
      <c r="A328" s="342"/>
      <c r="B328" s="115">
        <v>85206</v>
      </c>
      <c r="C328" s="179"/>
      <c r="D328" s="183" t="s">
        <v>117</v>
      </c>
      <c r="E328" s="105">
        <v>21650</v>
      </c>
      <c r="F328" s="180">
        <v>5790.72</v>
      </c>
      <c r="G328" s="182">
        <f>F328/E328</f>
        <v>0.2674697459584296</v>
      </c>
      <c r="H328" s="4"/>
      <c r="I328" s="4"/>
    </row>
    <row r="329" spans="1:9" ht="14.25" customHeight="1">
      <c r="A329" s="342"/>
      <c r="B329" s="343"/>
      <c r="C329" s="176" t="s">
        <v>118</v>
      </c>
      <c r="D329" s="184" t="s">
        <v>22</v>
      </c>
      <c r="E329" s="109">
        <v>8350</v>
      </c>
      <c r="F329" s="177">
        <v>0</v>
      </c>
      <c r="G329" s="344"/>
      <c r="H329" s="4"/>
      <c r="I329" s="4"/>
    </row>
    <row r="330" spans="1:9" ht="13.5" customHeight="1">
      <c r="A330" s="342"/>
      <c r="B330" s="343"/>
      <c r="C330" s="176" t="s">
        <v>119</v>
      </c>
      <c r="D330" s="25" t="s">
        <v>23</v>
      </c>
      <c r="E330" s="109">
        <v>3226</v>
      </c>
      <c r="F330" s="177">
        <v>873.12</v>
      </c>
      <c r="G330" s="344"/>
      <c r="H330" s="4"/>
      <c r="I330" s="4"/>
    </row>
    <row r="331" spans="1:9" ht="12.75" customHeight="1">
      <c r="A331" s="342"/>
      <c r="B331" s="343"/>
      <c r="C331" s="176" t="s">
        <v>120</v>
      </c>
      <c r="D331" s="25" t="s">
        <v>24</v>
      </c>
      <c r="E331" s="109">
        <v>441</v>
      </c>
      <c r="F331" s="177">
        <v>117.6</v>
      </c>
      <c r="G331" s="344"/>
      <c r="H331" s="4"/>
      <c r="I331" s="4"/>
    </row>
    <row r="332" spans="1:9" ht="12.75" customHeight="1">
      <c r="A332" s="342"/>
      <c r="B332" s="343"/>
      <c r="C332" s="176" t="s">
        <v>121</v>
      </c>
      <c r="D332" s="19" t="s">
        <v>59</v>
      </c>
      <c r="E332" s="109">
        <v>9633</v>
      </c>
      <c r="F332" s="177">
        <v>4800</v>
      </c>
      <c r="G332" s="344"/>
      <c r="H332" s="4"/>
      <c r="I332" s="4"/>
    </row>
    <row r="333" spans="1:9" ht="35.25" customHeight="1">
      <c r="A333" s="342"/>
      <c r="B333" s="97">
        <v>85212</v>
      </c>
      <c r="C333" s="185"/>
      <c r="D333" s="87" t="s">
        <v>122</v>
      </c>
      <c r="E333" s="99">
        <f>SUM(E334:E341)</f>
        <v>3202747</v>
      </c>
      <c r="F333" s="99">
        <f>SUM(F334:F341)</f>
        <v>1652699.5699999996</v>
      </c>
      <c r="G333" s="175">
        <f>F333/E333</f>
        <v>0.5160256398647785</v>
      </c>
      <c r="H333" s="4"/>
      <c r="I333" s="4"/>
    </row>
    <row r="334" spans="1:9" ht="15" customHeight="1">
      <c r="A334" s="342"/>
      <c r="B334" s="336"/>
      <c r="C334" s="186">
        <v>3110</v>
      </c>
      <c r="D334" s="19" t="s">
        <v>110</v>
      </c>
      <c r="E334" s="109">
        <v>2986665</v>
      </c>
      <c r="F334" s="187">
        <v>1531760.9</v>
      </c>
      <c r="G334" s="337"/>
      <c r="H334" s="4"/>
      <c r="I334" s="4"/>
    </row>
    <row r="335" spans="1:9" ht="15" customHeight="1">
      <c r="A335" s="342"/>
      <c r="B335" s="336"/>
      <c r="C335" s="24">
        <v>4010</v>
      </c>
      <c r="D335" s="184" t="s">
        <v>22</v>
      </c>
      <c r="E335" s="188">
        <v>62000</v>
      </c>
      <c r="F335" s="188">
        <v>37080</v>
      </c>
      <c r="G335" s="337"/>
      <c r="H335" s="4"/>
      <c r="I335" s="4"/>
    </row>
    <row r="336" spans="1:9" ht="17.25" customHeight="1">
      <c r="A336" s="342"/>
      <c r="B336" s="336"/>
      <c r="C336" s="189">
        <v>4110</v>
      </c>
      <c r="D336" s="25" t="s">
        <v>23</v>
      </c>
      <c r="E336" s="29">
        <v>129900</v>
      </c>
      <c r="F336" s="29">
        <v>80659.66</v>
      </c>
      <c r="G336" s="337"/>
      <c r="H336" s="4"/>
      <c r="I336" s="4"/>
    </row>
    <row r="337" spans="1:9" ht="14.25" customHeight="1">
      <c r="A337" s="342"/>
      <c r="B337" s="336"/>
      <c r="C337" s="190">
        <v>4120</v>
      </c>
      <c r="D337" s="25" t="s">
        <v>24</v>
      </c>
      <c r="E337" s="124">
        <v>1520</v>
      </c>
      <c r="F337" s="29">
        <v>908.46</v>
      </c>
      <c r="G337" s="337"/>
      <c r="H337" s="4"/>
      <c r="I337" s="4"/>
    </row>
    <row r="338" spans="1:9" ht="15.75" customHeight="1">
      <c r="A338" s="342"/>
      <c r="B338" s="336"/>
      <c r="C338" s="190">
        <v>4210</v>
      </c>
      <c r="D338" s="25" t="s">
        <v>11</v>
      </c>
      <c r="E338" s="29">
        <v>4912</v>
      </c>
      <c r="F338" s="29">
        <v>123.71</v>
      </c>
      <c r="G338" s="337"/>
      <c r="H338" s="4"/>
      <c r="I338" s="4"/>
    </row>
    <row r="339" spans="1:9" ht="15" customHeight="1">
      <c r="A339" s="342"/>
      <c r="B339" s="336"/>
      <c r="C339" s="190">
        <v>4300</v>
      </c>
      <c r="D339" s="25" t="s">
        <v>12</v>
      </c>
      <c r="E339" s="29">
        <v>15000</v>
      </c>
      <c r="F339" s="29">
        <v>2136.2</v>
      </c>
      <c r="G339" s="337"/>
      <c r="H339" s="4"/>
      <c r="I339" s="4"/>
    </row>
    <row r="340" spans="1:9" ht="14.25" customHeight="1">
      <c r="A340" s="342"/>
      <c r="B340" s="336"/>
      <c r="C340" s="190">
        <v>4610</v>
      </c>
      <c r="D340" s="25" t="s">
        <v>60</v>
      </c>
      <c r="E340" s="29">
        <v>750</v>
      </c>
      <c r="F340" s="29">
        <v>30.64</v>
      </c>
      <c r="G340" s="337"/>
      <c r="H340" s="4"/>
      <c r="I340" s="4"/>
    </row>
    <row r="341" spans="1:9" ht="23.25" customHeight="1">
      <c r="A341" s="342"/>
      <c r="B341" s="336"/>
      <c r="C341" s="191">
        <v>4700</v>
      </c>
      <c r="D341" s="192" t="s">
        <v>96</v>
      </c>
      <c r="E341" s="80">
        <v>2000</v>
      </c>
      <c r="F341" s="80">
        <v>0</v>
      </c>
      <c r="G341" s="337"/>
      <c r="H341" s="4"/>
      <c r="I341" s="4"/>
    </row>
    <row r="342" spans="1:9" ht="55.5" customHeight="1">
      <c r="A342" s="342"/>
      <c r="B342" s="193">
        <v>85213</v>
      </c>
      <c r="C342" s="194"/>
      <c r="D342" s="149" t="s">
        <v>123</v>
      </c>
      <c r="E342" s="195">
        <f>E343</f>
        <v>29125</v>
      </c>
      <c r="F342" s="195">
        <f>F343</f>
        <v>13143.95</v>
      </c>
      <c r="G342" s="196">
        <f>F342/E342</f>
        <v>0.4512944206008584</v>
      </c>
      <c r="H342" s="4"/>
      <c r="I342" s="4"/>
    </row>
    <row r="343" spans="1:9" ht="15" customHeight="1">
      <c r="A343" s="342"/>
      <c r="B343" s="107"/>
      <c r="C343" s="186">
        <v>4130</v>
      </c>
      <c r="D343" s="19" t="s">
        <v>124</v>
      </c>
      <c r="E343" s="187">
        <v>29125</v>
      </c>
      <c r="F343" s="156">
        <v>13143.95</v>
      </c>
      <c r="G343" s="178"/>
      <c r="H343" s="4"/>
      <c r="I343" s="4"/>
    </row>
    <row r="344" spans="1:9" ht="28.5" customHeight="1">
      <c r="A344" s="342"/>
      <c r="B344" s="97">
        <v>85214</v>
      </c>
      <c r="C344" s="97"/>
      <c r="D344" s="87" t="s">
        <v>125</v>
      </c>
      <c r="E344" s="197">
        <v>225000</v>
      </c>
      <c r="F344" s="14">
        <v>122699.15</v>
      </c>
      <c r="G344" s="15">
        <f>F344/E344</f>
        <v>0.5453295555555555</v>
      </c>
      <c r="H344" s="4"/>
      <c r="I344" s="4"/>
    </row>
    <row r="345" spans="1:9" ht="15" customHeight="1">
      <c r="A345" s="342"/>
      <c r="B345" s="198"/>
      <c r="C345" s="199">
        <v>3110</v>
      </c>
      <c r="D345" s="200" t="s">
        <v>110</v>
      </c>
      <c r="E345" s="29">
        <v>220000</v>
      </c>
      <c r="F345" s="29">
        <v>121180.78</v>
      </c>
      <c r="G345" s="31"/>
      <c r="H345" s="4"/>
      <c r="I345" s="4"/>
    </row>
    <row r="346" spans="1:9" ht="15" customHeight="1">
      <c r="A346" s="342"/>
      <c r="B346" s="198"/>
      <c r="C346" s="201">
        <v>4300</v>
      </c>
      <c r="D346" s="25" t="s">
        <v>12</v>
      </c>
      <c r="E346" s="29">
        <v>1650</v>
      </c>
      <c r="F346" s="29">
        <v>1518.37</v>
      </c>
      <c r="G346" s="31"/>
      <c r="H346" s="4"/>
      <c r="I346" s="4"/>
    </row>
    <row r="347" spans="1:9" ht="23.25" customHeight="1">
      <c r="A347" s="342"/>
      <c r="B347" s="198"/>
      <c r="C347" s="24">
        <v>4330</v>
      </c>
      <c r="D347" s="151" t="s">
        <v>107</v>
      </c>
      <c r="E347" s="29">
        <v>3350</v>
      </c>
      <c r="F347" s="29">
        <v>0</v>
      </c>
      <c r="G347" s="31"/>
      <c r="H347" s="4"/>
      <c r="I347" s="4"/>
    </row>
    <row r="348" spans="1:9" ht="15" customHeight="1">
      <c r="A348" s="342"/>
      <c r="B348" s="202">
        <v>85215</v>
      </c>
      <c r="C348" s="132"/>
      <c r="D348" s="13" t="s">
        <v>126</v>
      </c>
      <c r="E348" s="203">
        <f>E349</f>
        <v>29000</v>
      </c>
      <c r="F348" s="203">
        <f>F349</f>
        <v>8516.54</v>
      </c>
      <c r="G348" s="204">
        <f>F348/E348</f>
        <v>0.2936737931034483</v>
      </c>
      <c r="H348" s="4"/>
      <c r="I348" s="4"/>
    </row>
    <row r="349" spans="1:9" ht="15" customHeight="1">
      <c r="A349" s="342"/>
      <c r="B349" s="143"/>
      <c r="C349" s="190">
        <v>3110</v>
      </c>
      <c r="D349" s="42" t="s">
        <v>110</v>
      </c>
      <c r="E349" s="29">
        <v>29000</v>
      </c>
      <c r="F349" s="29">
        <v>8516.54</v>
      </c>
      <c r="G349" s="31"/>
      <c r="H349" s="4"/>
      <c r="I349" s="4"/>
    </row>
    <row r="350" spans="1:9" ht="15" customHeight="1">
      <c r="A350" s="342"/>
      <c r="B350" s="205">
        <v>85216</v>
      </c>
      <c r="C350" s="33"/>
      <c r="D350" s="104" t="s">
        <v>127</v>
      </c>
      <c r="E350" s="35">
        <f>E351</f>
        <v>20000</v>
      </c>
      <c r="F350" s="35">
        <f>F351</f>
        <v>14741.15</v>
      </c>
      <c r="G350" s="36">
        <f>F350/E350</f>
        <v>0.7370575</v>
      </c>
      <c r="H350" s="4"/>
      <c r="I350" s="4"/>
    </row>
    <row r="351" spans="1:9" ht="15" customHeight="1">
      <c r="A351" s="342"/>
      <c r="B351" s="93"/>
      <c r="C351" s="206">
        <v>3110</v>
      </c>
      <c r="D351" s="151" t="s">
        <v>110</v>
      </c>
      <c r="E351" s="207">
        <v>20000</v>
      </c>
      <c r="F351" s="207">
        <v>14741.15</v>
      </c>
      <c r="G351" s="162"/>
      <c r="H351" s="4"/>
      <c r="I351" s="4"/>
    </row>
    <row r="352" spans="1:9" ht="15" customHeight="1">
      <c r="A352" s="342"/>
      <c r="B352" s="61">
        <v>85219</v>
      </c>
      <c r="C352" s="12"/>
      <c r="D352" s="13" t="s">
        <v>128</v>
      </c>
      <c r="E352" s="14">
        <v>486307</v>
      </c>
      <c r="F352" s="35">
        <v>213980.41</v>
      </c>
      <c r="G352" s="36">
        <f>F352/E352</f>
        <v>0.44001096015479935</v>
      </c>
      <c r="H352" s="4"/>
      <c r="I352" s="4"/>
    </row>
    <row r="353" spans="1:9" ht="15" customHeight="1">
      <c r="A353" s="342"/>
      <c r="B353" s="328"/>
      <c r="C353" s="94">
        <v>3020</v>
      </c>
      <c r="D353" s="25" t="s">
        <v>77</v>
      </c>
      <c r="E353" s="26">
        <v>1000</v>
      </c>
      <c r="F353" s="26">
        <v>200</v>
      </c>
      <c r="G353" s="315"/>
      <c r="H353" s="4"/>
      <c r="I353" s="4"/>
    </row>
    <row r="354" spans="1:9" ht="15" customHeight="1">
      <c r="A354" s="342"/>
      <c r="B354" s="328"/>
      <c r="C354" s="94">
        <v>3110</v>
      </c>
      <c r="D354" s="19" t="s">
        <v>110</v>
      </c>
      <c r="E354" s="26">
        <v>900</v>
      </c>
      <c r="F354" s="26">
        <v>600</v>
      </c>
      <c r="G354" s="315"/>
      <c r="H354" s="4"/>
      <c r="I354" s="4"/>
    </row>
    <row r="355" spans="1:9" ht="15" customHeight="1">
      <c r="A355" s="342"/>
      <c r="B355" s="328"/>
      <c r="C355" s="208">
        <v>4010</v>
      </c>
      <c r="D355" s="209" t="s">
        <v>22</v>
      </c>
      <c r="E355" s="188">
        <v>329887</v>
      </c>
      <c r="F355" s="188">
        <v>122313.24</v>
      </c>
      <c r="G355" s="315"/>
      <c r="H355" s="4"/>
      <c r="I355" s="4"/>
    </row>
    <row r="356" spans="1:9" ht="15" customHeight="1">
      <c r="A356" s="342"/>
      <c r="B356" s="328"/>
      <c r="C356" s="210">
        <v>4040</v>
      </c>
      <c r="D356" s="25" t="s">
        <v>46</v>
      </c>
      <c r="E356" s="29">
        <v>21520</v>
      </c>
      <c r="F356" s="29">
        <v>21519.6</v>
      </c>
      <c r="G356" s="315"/>
      <c r="H356" s="4"/>
      <c r="I356" s="4"/>
    </row>
    <row r="357" spans="1:9" ht="15" customHeight="1">
      <c r="A357" s="342"/>
      <c r="B357" s="328"/>
      <c r="C357" s="210">
        <v>4110</v>
      </c>
      <c r="D357" s="25" t="s">
        <v>94</v>
      </c>
      <c r="E357" s="124">
        <v>53000</v>
      </c>
      <c r="F357" s="29">
        <v>25007.8</v>
      </c>
      <c r="G357" s="315"/>
      <c r="H357" s="4"/>
      <c r="I357" s="4"/>
    </row>
    <row r="358" spans="1:9" ht="15" customHeight="1">
      <c r="A358" s="342"/>
      <c r="B358" s="328"/>
      <c r="C358" s="210">
        <v>4120</v>
      </c>
      <c r="D358" s="25" t="s">
        <v>24</v>
      </c>
      <c r="E358" s="124">
        <v>8200</v>
      </c>
      <c r="F358" s="29">
        <v>3509.27</v>
      </c>
      <c r="G358" s="315"/>
      <c r="H358" s="4"/>
      <c r="I358" s="4"/>
    </row>
    <row r="359" spans="1:9" ht="15" customHeight="1">
      <c r="A359" s="342"/>
      <c r="B359" s="328"/>
      <c r="C359" s="210">
        <v>4210</v>
      </c>
      <c r="D359" s="25" t="s">
        <v>11</v>
      </c>
      <c r="E359" s="29">
        <v>23000</v>
      </c>
      <c r="F359" s="29">
        <v>11820.83</v>
      </c>
      <c r="G359" s="315"/>
      <c r="H359" s="4"/>
      <c r="I359" s="4"/>
    </row>
    <row r="360" spans="1:9" ht="12.75" customHeight="1">
      <c r="A360" s="342"/>
      <c r="B360" s="328"/>
      <c r="C360" s="211">
        <v>4240</v>
      </c>
      <c r="D360" s="136" t="s">
        <v>50</v>
      </c>
      <c r="E360" s="29">
        <v>3300</v>
      </c>
      <c r="F360" s="29">
        <v>669.36</v>
      </c>
      <c r="G360" s="315"/>
      <c r="H360" s="4"/>
      <c r="I360" s="4"/>
    </row>
    <row r="361" spans="1:9" ht="15" customHeight="1">
      <c r="A361" s="342"/>
      <c r="B361" s="328"/>
      <c r="C361" s="210">
        <v>4280</v>
      </c>
      <c r="D361" s="25" t="s">
        <v>51</v>
      </c>
      <c r="E361" s="29">
        <v>1500</v>
      </c>
      <c r="F361" s="29">
        <v>0</v>
      </c>
      <c r="G361" s="315"/>
      <c r="H361" s="4"/>
      <c r="I361" s="4"/>
    </row>
    <row r="362" spans="1:9" ht="14.25" customHeight="1">
      <c r="A362" s="342"/>
      <c r="B362" s="328"/>
      <c r="C362" s="210">
        <v>4300</v>
      </c>
      <c r="D362" s="25" t="s">
        <v>12</v>
      </c>
      <c r="E362" s="29">
        <v>15000</v>
      </c>
      <c r="F362" s="29">
        <v>9687.08</v>
      </c>
      <c r="G362" s="315"/>
      <c r="H362" s="4"/>
      <c r="I362" s="4"/>
    </row>
    <row r="363" spans="1:9" ht="14.25" customHeight="1">
      <c r="A363" s="342"/>
      <c r="B363" s="328"/>
      <c r="C363" s="210">
        <v>4410</v>
      </c>
      <c r="D363" s="42" t="s">
        <v>54</v>
      </c>
      <c r="E363" s="29">
        <v>11000</v>
      </c>
      <c r="F363" s="29">
        <v>4925.97</v>
      </c>
      <c r="G363" s="315"/>
      <c r="H363" s="4"/>
      <c r="I363" s="4"/>
    </row>
    <row r="364" spans="1:9" ht="15" customHeight="1">
      <c r="A364" s="342"/>
      <c r="B364" s="328"/>
      <c r="C364" s="210">
        <v>4430</v>
      </c>
      <c r="D364" s="212" t="s">
        <v>25</v>
      </c>
      <c r="E364" s="29">
        <v>2500</v>
      </c>
      <c r="F364" s="29">
        <v>1633.5</v>
      </c>
      <c r="G364" s="315"/>
      <c r="H364" s="4"/>
      <c r="I364" s="4"/>
    </row>
    <row r="365" spans="1:9" ht="15" customHeight="1">
      <c r="A365" s="342"/>
      <c r="B365" s="328"/>
      <c r="C365" s="24">
        <v>4440</v>
      </c>
      <c r="D365" s="166" t="s">
        <v>55</v>
      </c>
      <c r="E365" s="213">
        <v>9500</v>
      </c>
      <c r="F365" s="29">
        <v>8933.76</v>
      </c>
      <c r="G365" s="315"/>
      <c r="H365" s="4"/>
      <c r="I365" s="4"/>
    </row>
    <row r="366" spans="1:9" ht="25.5" customHeight="1">
      <c r="A366" s="342"/>
      <c r="B366" s="328"/>
      <c r="C366" s="214">
        <v>4700</v>
      </c>
      <c r="D366" s="144" t="s">
        <v>96</v>
      </c>
      <c r="E366" s="215">
        <v>6000</v>
      </c>
      <c r="F366" s="80">
        <v>3160</v>
      </c>
      <c r="G366" s="315"/>
      <c r="H366" s="4"/>
      <c r="I366" s="4"/>
    </row>
    <row r="367" spans="1:9" ht="15" customHeight="1">
      <c r="A367" s="342"/>
      <c r="B367" s="61">
        <v>85228</v>
      </c>
      <c r="C367" s="132"/>
      <c r="D367" s="216" t="s">
        <v>129</v>
      </c>
      <c r="E367" s="14">
        <f>SUM(E368:E371)</f>
        <v>39400</v>
      </c>
      <c r="F367" s="14">
        <f>SUM(F368:F371)</f>
        <v>19694.88</v>
      </c>
      <c r="G367" s="15">
        <f>F367/E367</f>
        <v>0.4998700507614213</v>
      </c>
      <c r="H367" s="4"/>
      <c r="I367" s="4"/>
    </row>
    <row r="368" spans="1:9" ht="15" customHeight="1">
      <c r="A368" s="342"/>
      <c r="B368" s="334"/>
      <c r="C368" s="217">
        <v>4110</v>
      </c>
      <c r="D368" s="218" t="s">
        <v>23</v>
      </c>
      <c r="E368" s="207">
        <v>6288</v>
      </c>
      <c r="F368" s="20">
        <v>2956.59</v>
      </c>
      <c r="G368" s="338"/>
      <c r="H368" s="4"/>
      <c r="I368" s="4"/>
    </row>
    <row r="369" spans="1:9" ht="15" customHeight="1">
      <c r="A369" s="342"/>
      <c r="B369" s="334"/>
      <c r="C369" s="217">
        <v>4120</v>
      </c>
      <c r="D369" s="218" t="s">
        <v>24</v>
      </c>
      <c r="E369" s="207">
        <v>1145</v>
      </c>
      <c r="F369" s="20">
        <v>400.29</v>
      </c>
      <c r="G369" s="338"/>
      <c r="H369" s="4"/>
      <c r="I369" s="4"/>
    </row>
    <row r="370" spans="1:9" ht="15" customHeight="1">
      <c r="A370" s="342"/>
      <c r="B370" s="334"/>
      <c r="C370" s="217">
        <v>4170</v>
      </c>
      <c r="D370" s="218" t="s">
        <v>59</v>
      </c>
      <c r="E370" s="207">
        <v>25967</v>
      </c>
      <c r="F370" s="20">
        <v>16338</v>
      </c>
      <c r="G370" s="338"/>
      <c r="H370" s="4"/>
      <c r="I370" s="4"/>
    </row>
    <row r="371" spans="1:9" ht="15" customHeight="1">
      <c r="A371" s="342"/>
      <c r="B371" s="334"/>
      <c r="C371" s="190">
        <v>4300</v>
      </c>
      <c r="D371" s="42" t="s">
        <v>12</v>
      </c>
      <c r="E371" s="207">
        <v>6000</v>
      </c>
      <c r="F371" s="29">
        <v>0</v>
      </c>
      <c r="G371" s="338"/>
      <c r="H371" s="4"/>
      <c r="I371" s="4"/>
    </row>
    <row r="372" spans="1:9" s="221" customFormat="1" ht="18.75" customHeight="1">
      <c r="A372" s="342"/>
      <c r="B372" s="97">
        <v>85295</v>
      </c>
      <c r="C372" s="219"/>
      <c r="D372" s="13" t="s">
        <v>21</v>
      </c>
      <c r="E372" s="174">
        <v>324640</v>
      </c>
      <c r="F372" s="174">
        <v>111983.73</v>
      </c>
      <c r="G372" s="15">
        <f>F372/E372</f>
        <v>0.3449474186791523</v>
      </c>
      <c r="H372" s="220"/>
      <c r="I372" s="220"/>
    </row>
    <row r="373" spans="1:9" s="221" customFormat="1" ht="14.25" customHeight="1">
      <c r="A373" s="342"/>
      <c r="B373" s="333"/>
      <c r="C373" s="222">
        <v>3110</v>
      </c>
      <c r="D373" s="83" t="s">
        <v>110</v>
      </c>
      <c r="E373" s="223">
        <v>303940</v>
      </c>
      <c r="F373" s="223">
        <v>106935.38</v>
      </c>
      <c r="G373" s="315"/>
      <c r="H373" s="220"/>
      <c r="I373" s="220"/>
    </row>
    <row r="374" spans="1:9" ht="15" customHeight="1">
      <c r="A374" s="342"/>
      <c r="B374" s="333"/>
      <c r="C374" s="190">
        <v>4130</v>
      </c>
      <c r="D374" s="19" t="s">
        <v>130</v>
      </c>
      <c r="E374" s="207">
        <v>700</v>
      </c>
      <c r="F374" s="29">
        <v>0</v>
      </c>
      <c r="G374" s="315"/>
      <c r="H374" s="4"/>
      <c r="I374" s="4"/>
    </row>
    <row r="375" spans="1:9" ht="15" customHeight="1">
      <c r="A375" s="342"/>
      <c r="B375" s="333"/>
      <c r="C375" s="201">
        <v>4210</v>
      </c>
      <c r="D375" s="212" t="s">
        <v>11</v>
      </c>
      <c r="E375" s="207">
        <v>10000</v>
      </c>
      <c r="F375" s="124">
        <v>2611.3</v>
      </c>
      <c r="G375" s="315"/>
      <c r="H375" s="4"/>
      <c r="I375" s="4"/>
    </row>
    <row r="376" spans="1:9" ht="15" customHeight="1">
      <c r="A376" s="342"/>
      <c r="B376" s="333"/>
      <c r="C376" s="201">
        <v>4300</v>
      </c>
      <c r="D376" s="212" t="s">
        <v>12</v>
      </c>
      <c r="E376" s="207">
        <v>10000</v>
      </c>
      <c r="F376" s="124">
        <v>2437.05</v>
      </c>
      <c r="G376" s="315"/>
      <c r="H376" s="4"/>
      <c r="I376" s="4"/>
    </row>
    <row r="377" spans="1:9" ht="27" customHeight="1">
      <c r="A377" s="224">
        <v>853</v>
      </c>
      <c r="B377" s="225"/>
      <c r="C377" s="226"/>
      <c r="D377" s="227" t="s">
        <v>131</v>
      </c>
      <c r="E377" s="228">
        <f>E378</f>
        <v>66627</v>
      </c>
      <c r="F377" s="228">
        <f>F378</f>
        <v>1500</v>
      </c>
      <c r="G377" s="160">
        <f>F377/E377</f>
        <v>0.022513395470304832</v>
      </c>
      <c r="H377" s="4"/>
      <c r="I377" s="4"/>
    </row>
    <row r="378" spans="1:9" ht="15" customHeight="1">
      <c r="A378" s="329"/>
      <c r="B378" s="229">
        <v>85395</v>
      </c>
      <c r="C378" s="230"/>
      <c r="D378" s="216" t="s">
        <v>21</v>
      </c>
      <c r="E378" s="203">
        <f>SUM(E379:E395)</f>
        <v>66627</v>
      </c>
      <c r="F378" s="203">
        <f>SUM(F379:F395)</f>
        <v>1500</v>
      </c>
      <c r="G378" s="204">
        <f>(F378/E378)*100%</f>
        <v>0.022513395470304832</v>
      </c>
      <c r="H378" s="4"/>
      <c r="I378" s="4"/>
    </row>
    <row r="379" spans="1:9" ht="15" customHeight="1">
      <c r="A379" s="329"/>
      <c r="B379" s="334"/>
      <c r="C379" s="217">
        <v>3119</v>
      </c>
      <c r="D379" s="42" t="s">
        <v>110</v>
      </c>
      <c r="E379" s="20">
        <v>20000</v>
      </c>
      <c r="F379" s="20">
        <v>1500</v>
      </c>
      <c r="G379" s="331"/>
      <c r="H379" s="4"/>
      <c r="I379" s="4"/>
    </row>
    <row r="380" spans="1:9" ht="15" customHeight="1">
      <c r="A380" s="329"/>
      <c r="B380" s="334"/>
      <c r="C380" s="217">
        <v>4017</v>
      </c>
      <c r="D380" s="42" t="s">
        <v>22</v>
      </c>
      <c r="E380" s="20">
        <v>31821</v>
      </c>
      <c r="F380" s="20">
        <v>0</v>
      </c>
      <c r="G380" s="331"/>
      <c r="H380" s="4"/>
      <c r="I380" s="4"/>
    </row>
    <row r="381" spans="1:9" ht="15" customHeight="1">
      <c r="A381" s="329"/>
      <c r="B381" s="334"/>
      <c r="C381" s="217">
        <v>4019</v>
      </c>
      <c r="D381" s="42" t="s">
        <v>22</v>
      </c>
      <c r="E381" s="20">
        <v>1685</v>
      </c>
      <c r="F381" s="20">
        <v>0</v>
      </c>
      <c r="G381" s="331"/>
      <c r="H381" s="4"/>
      <c r="I381" s="4"/>
    </row>
    <row r="382" spans="1:9" ht="15" customHeight="1">
      <c r="A382" s="329"/>
      <c r="B382" s="334"/>
      <c r="C382" s="217">
        <v>4047</v>
      </c>
      <c r="D382" s="25" t="s">
        <v>46</v>
      </c>
      <c r="E382" s="20">
        <v>1235</v>
      </c>
      <c r="F382" s="20">
        <v>0</v>
      </c>
      <c r="G382" s="331"/>
      <c r="H382" s="4"/>
      <c r="I382" s="4"/>
    </row>
    <row r="383" spans="1:9" ht="15" customHeight="1">
      <c r="A383" s="329"/>
      <c r="B383" s="334"/>
      <c r="C383" s="217">
        <v>4049</v>
      </c>
      <c r="D383" s="25" t="s">
        <v>46</v>
      </c>
      <c r="E383" s="20">
        <v>65</v>
      </c>
      <c r="F383" s="20">
        <v>0</v>
      </c>
      <c r="G383" s="331"/>
      <c r="H383" s="4"/>
      <c r="I383" s="4"/>
    </row>
    <row r="384" spans="1:9" ht="15" customHeight="1">
      <c r="A384" s="329"/>
      <c r="B384" s="334"/>
      <c r="C384" s="217">
        <v>4117</v>
      </c>
      <c r="D384" s="42" t="s">
        <v>23</v>
      </c>
      <c r="E384" s="20">
        <v>5266</v>
      </c>
      <c r="F384" s="20">
        <v>0</v>
      </c>
      <c r="G384" s="331"/>
      <c r="H384" s="4"/>
      <c r="I384" s="4"/>
    </row>
    <row r="385" spans="1:9" ht="15" customHeight="1">
      <c r="A385" s="329"/>
      <c r="B385" s="334"/>
      <c r="C385" s="217">
        <v>4119</v>
      </c>
      <c r="D385" s="42" t="s">
        <v>23</v>
      </c>
      <c r="E385" s="20">
        <v>279</v>
      </c>
      <c r="F385" s="20">
        <v>0</v>
      </c>
      <c r="G385" s="331"/>
      <c r="H385" s="4"/>
      <c r="I385" s="4"/>
    </row>
    <row r="386" spans="1:9" ht="15" customHeight="1">
      <c r="A386" s="329"/>
      <c r="B386" s="334"/>
      <c r="C386" s="217">
        <v>4127</v>
      </c>
      <c r="D386" s="42" t="s">
        <v>24</v>
      </c>
      <c r="E386" s="20">
        <v>810</v>
      </c>
      <c r="F386" s="20">
        <v>0</v>
      </c>
      <c r="G386" s="331"/>
      <c r="H386" s="4"/>
      <c r="I386" s="4"/>
    </row>
    <row r="387" spans="1:9" ht="15" customHeight="1">
      <c r="A387" s="329"/>
      <c r="B387" s="334"/>
      <c r="C387" s="217">
        <v>4129</v>
      </c>
      <c r="D387" s="42" t="s">
        <v>24</v>
      </c>
      <c r="E387" s="20">
        <v>43</v>
      </c>
      <c r="F387" s="20">
        <v>0</v>
      </c>
      <c r="G387" s="331"/>
      <c r="H387" s="4"/>
      <c r="I387" s="4"/>
    </row>
    <row r="388" spans="1:9" ht="15" customHeight="1">
      <c r="A388" s="329"/>
      <c r="B388" s="334"/>
      <c r="C388" s="217">
        <v>4137</v>
      </c>
      <c r="D388" s="42" t="s">
        <v>130</v>
      </c>
      <c r="E388" s="20">
        <v>1367</v>
      </c>
      <c r="F388" s="20">
        <v>0</v>
      </c>
      <c r="G388" s="331"/>
      <c r="H388" s="4"/>
      <c r="I388" s="4"/>
    </row>
    <row r="389" spans="1:9" ht="15.75" customHeight="1">
      <c r="A389" s="329"/>
      <c r="B389" s="334"/>
      <c r="C389" s="231">
        <v>4139</v>
      </c>
      <c r="D389" s="232" t="s">
        <v>130</v>
      </c>
      <c r="E389" s="207">
        <v>72</v>
      </c>
      <c r="F389" s="207">
        <v>0</v>
      </c>
      <c r="G389" s="331"/>
      <c r="H389" s="4"/>
      <c r="I389" s="4"/>
    </row>
    <row r="390" spans="1:9" ht="17.25" customHeight="1">
      <c r="A390" s="329"/>
      <c r="B390" s="329"/>
      <c r="C390" s="24">
        <v>4177</v>
      </c>
      <c r="D390" s="166" t="s">
        <v>59</v>
      </c>
      <c r="E390" s="29">
        <v>1899</v>
      </c>
      <c r="F390" s="29">
        <v>0</v>
      </c>
      <c r="G390" s="331"/>
      <c r="H390" s="4"/>
      <c r="I390" s="4"/>
    </row>
    <row r="391" spans="1:9" ht="16.5" customHeight="1">
      <c r="A391" s="329"/>
      <c r="B391" s="329"/>
      <c r="C391" s="24">
        <v>4179</v>
      </c>
      <c r="D391" s="166" t="s">
        <v>59</v>
      </c>
      <c r="E391" s="29">
        <v>101</v>
      </c>
      <c r="F391" s="29">
        <v>0</v>
      </c>
      <c r="G391" s="331"/>
      <c r="H391" s="4"/>
      <c r="I391" s="4"/>
    </row>
    <row r="392" spans="1:9" ht="18" customHeight="1">
      <c r="A392" s="329"/>
      <c r="B392" s="329"/>
      <c r="C392" s="24">
        <v>4217</v>
      </c>
      <c r="D392" s="166" t="s">
        <v>11</v>
      </c>
      <c r="E392" s="29">
        <v>745</v>
      </c>
      <c r="F392" s="29">
        <v>0</v>
      </c>
      <c r="G392" s="331"/>
      <c r="H392" s="4"/>
      <c r="I392" s="4"/>
    </row>
    <row r="393" spans="1:9" ht="16.5" customHeight="1">
      <c r="A393" s="329"/>
      <c r="B393" s="329"/>
      <c r="C393" s="24">
        <v>4219</v>
      </c>
      <c r="D393" s="166" t="s">
        <v>11</v>
      </c>
      <c r="E393" s="29">
        <v>39</v>
      </c>
      <c r="F393" s="29">
        <v>0</v>
      </c>
      <c r="G393" s="331"/>
      <c r="H393" s="4"/>
      <c r="I393" s="4"/>
    </row>
    <row r="394" spans="1:9" ht="16.5" customHeight="1">
      <c r="A394" s="329"/>
      <c r="B394" s="329"/>
      <c r="C394" s="24">
        <v>4447</v>
      </c>
      <c r="D394" s="25" t="s">
        <v>55</v>
      </c>
      <c r="E394" s="29">
        <v>1140</v>
      </c>
      <c r="F394" s="29">
        <v>0</v>
      </c>
      <c r="G394" s="331"/>
      <c r="H394" s="4"/>
      <c r="I394" s="4"/>
    </row>
    <row r="395" spans="1:9" ht="16.5" customHeight="1">
      <c r="A395" s="329"/>
      <c r="B395" s="329"/>
      <c r="C395" s="24">
        <v>4449</v>
      </c>
      <c r="D395" s="25" t="s">
        <v>55</v>
      </c>
      <c r="E395" s="29">
        <v>60</v>
      </c>
      <c r="F395" s="29">
        <v>0</v>
      </c>
      <c r="G395" s="331"/>
      <c r="H395" s="4"/>
      <c r="I395" s="4"/>
    </row>
    <row r="396" spans="1:9" ht="15" customHeight="1">
      <c r="A396" s="233">
        <v>854</v>
      </c>
      <c r="B396" s="234"/>
      <c r="C396" s="234"/>
      <c r="D396" s="235" t="s">
        <v>132</v>
      </c>
      <c r="E396" s="236">
        <f>E397</f>
        <v>88010</v>
      </c>
      <c r="F396" s="236">
        <f>F397</f>
        <v>51302.2</v>
      </c>
      <c r="G396" s="237">
        <f>F396/E396</f>
        <v>0.5829133053062152</v>
      </c>
      <c r="H396" s="4"/>
      <c r="I396" s="4"/>
    </row>
    <row r="397" spans="1:9" ht="15" customHeight="1">
      <c r="A397" s="327"/>
      <c r="B397" s="202">
        <v>85415</v>
      </c>
      <c r="C397" s="132"/>
      <c r="D397" s="13" t="s">
        <v>133</v>
      </c>
      <c r="E397" s="14">
        <v>88010</v>
      </c>
      <c r="F397" s="14">
        <v>51302.2</v>
      </c>
      <c r="G397" s="15">
        <f>(F397/E397)*100%</f>
        <v>0.5829133053062152</v>
      </c>
      <c r="H397" s="4"/>
      <c r="I397" s="4"/>
    </row>
    <row r="398" spans="1:9" ht="15" customHeight="1">
      <c r="A398" s="327"/>
      <c r="B398" s="335"/>
      <c r="C398" s="238">
        <v>3240</v>
      </c>
      <c r="D398" s="83" t="s">
        <v>89</v>
      </c>
      <c r="E398" s="26">
        <v>83510</v>
      </c>
      <c r="F398" s="26">
        <v>51302.2</v>
      </c>
      <c r="G398" s="315"/>
      <c r="H398" s="4"/>
      <c r="I398" s="4"/>
    </row>
    <row r="399" spans="1:9" ht="15" customHeight="1">
      <c r="A399" s="327"/>
      <c r="B399" s="335"/>
      <c r="C399" s="190">
        <v>3260</v>
      </c>
      <c r="D399" s="25" t="s">
        <v>134</v>
      </c>
      <c r="E399" s="29">
        <v>4500</v>
      </c>
      <c r="F399" s="29">
        <v>0</v>
      </c>
      <c r="G399" s="315"/>
      <c r="H399" s="4"/>
      <c r="I399" s="4"/>
    </row>
    <row r="400" spans="1:9" ht="15" customHeight="1">
      <c r="A400" s="239">
        <v>900</v>
      </c>
      <c r="B400" s="240"/>
      <c r="C400" s="241"/>
      <c r="D400" s="242" t="s">
        <v>135</v>
      </c>
      <c r="E400" s="243">
        <v>9314750</v>
      </c>
      <c r="F400" s="243">
        <v>3303598.16</v>
      </c>
      <c r="G400" s="237">
        <f>F400/E400</f>
        <v>0.35466310528999706</v>
      </c>
      <c r="H400" s="4"/>
      <c r="I400" s="4"/>
    </row>
    <row r="401" spans="1:9" ht="17.25" customHeight="1">
      <c r="A401" s="327"/>
      <c r="B401" s="61">
        <v>90001</v>
      </c>
      <c r="C401" s="146"/>
      <c r="D401" s="13" t="s">
        <v>136</v>
      </c>
      <c r="E401" s="14">
        <v>7615745</v>
      </c>
      <c r="F401" s="14">
        <v>2645819.4</v>
      </c>
      <c r="G401" s="15">
        <f>F401/E401</f>
        <v>0.34741438953116205</v>
      </c>
      <c r="H401" s="4"/>
      <c r="I401" s="4"/>
    </row>
    <row r="402" spans="1:9" ht="15" customHeight="1">
      <c r="A402" s="327"/>
      <c r="B402" s="328"/>
      <c r="C402" s="244">
        <v>4210</v>
      </c>
      <c r="D402" s="166" t="s">
        <v>11</v>
      </c>
      <c r="E402" s="26">
        <v>61000</v>
      </c>
      <c r="F402" s="26">
        <v>52459.02</v>
      </c>
      <c r="G402" s="315"/>
      <c r="H402" s="4"/>
      <c r="I402" s="4"/>
    </row>
    <row r="403" spans="1:9" ht="15" customHeight="1">
      <c r="A403" s="327"/>
      <c r="B403" s="328"/>
      <c r="C403" s="244">
        <v>4260</v>
      </c>
      <c r="D403" s="166" t="s">
        <v>38</v>
      </c>
      <c r="E403" s="26">
        <v>85000</v>
      </c>
      <c r="F403" s="26">
        <v>39653.76</v>
      </c>
      <c r="G403" s="315"/>
      <c r="H403" s="4"/>
      <c r="I403" s="4"/>
    </row>
    <row r="404" spans="1:9" ht="15" customHeight="1">
      <c r="A404" s="327"/>
      <c r="B404" s="328"/>
      <c r="C404" s="244">
        <v>4300</v>
      </c>
      <c r="D404" s="212" t="s">
        <v>12</v>
      </c>
      <c r="E404" s="26">
        <v>65000</v>
      </c>
      <c r="F404" s="26">
        <v>22622.83</v>
      </c>
      <c r="G404" s="315"/>
      <c r="H404" s="4"/>
      <c r="I404" s="4"/>
    </row>
    <row r="405" spans="1:9" ht="15" customHeight="1">
      <c r="A405" s="327"/>
      <c r="B405" s="328"/>
      <c r="C405" s="244">
        <v>6050</v>
      </c>
      <c r="D405" s="83" t="s">
        <v>19</v>
      </c>
      <c r="E405" s="26">
        <v>50000</v>
      </c>
      <c r="F405" s="26">
        <v>45561.29</v>
      </c>
      <c r="G405" s="315"/>
      <c r="H405" s="4"/>
      <c r="I405" s="4"/>
    </row>
    <row r="406" spans="1:9" ht="15" customHeight="1">
      <c r="A406" s="327"/>
      <c r="B406" s="328"/>
      <c r="C406" s="245">
        <v>6057</v>
      </c>
      <c r="D406" s="83" t="s">
        <v>19</v>
      </c>
      <c r="E406" s="26">
        <v>4916241</v>
      </c>
      <c r="F406" s="26">
        <v>2000000</v>
      </c>
      <c r="G406" s="315"/>
      <c r="H406" s="4"/>
      <c r="I406" s="4"/>
    </row>
    <row r="407" spans="1:9" ht="16.5" customHeight="1">
      <c r="A407" s="327"/>
      <c r="B407" s="328"/>
      <c r="C407" s="244">
        <v>6059</v>
      </c>
      <c r="D407" s="165" t="s">
        <v>19</v>
      </c>
      <c r="E407" s="20">
        <v>2438504</v>
      </c>
      <c r="F407" s="20">
        <v>485522.5</v>
      </c>
      <c r="G407" s="315"/>
      <c r="H407" s="4"/>
      <c r="I407" s="4"/>
    </row>
    <row r="408" spans="1:9" ht="15" customHeight="1">
      <c r="A408" s="327"/>
      <c r="B408" s="141">
        <v>90002</v>
      </c>
      <c r="C408" s="23"/>
      <c r="D408" s="13" t="s">
        <v>137</v>
      </c>
      <c r="E408" s="14">
        <v>38207</v>
      </c>
      <c r="F408" s="14">
        <v>0</v>
      </c>
      <c r="G408" s="15">
        <f>(F408/E408)*100%</f>
        <v>0</v>
      </c>
      <c r="H408" s="4"/>
      <c r="I408" s="4"/>
    </row>
    <row r="409" spans="1:9" ht="15" customHeight="1">
      <c r="A409" s="327"/>
      <c r="B409" s="329"/>
      <c r="C409" s="189">
        <v>4300</v>
      </c>
      <c r="D409" s="25" t="s">
        <v>12</v>
      </c>
      <c r="E409" s="188">
        <v>8000</v>
      </c>
      <c r="F409" s="188">
        <v>0</v>
      </c>
      <c r="G409" s="318"/>
      <c r="H409" s="4"/>
      <c r="I409" s="4"/>
    </row>
    <row r="410" spans="1:9" ht="14.25" customHeight="1">
      <c r="A410" s="327"/>
      <c r="B410" s="329"/>
      <c r="C410" s="246">
        <v>8020</v>
      </c>
      <c r="D410" s="247" t="s">
        <v>138</v>
      </c>
      <c r="E410" s="188">
        <v>30207</v>
      </c>
      <c r="F410" s="188">
        <v>0</v>
      </c>
      <c r="G410" s="318"/>
      <c r="H410" s="4"/>
      <c r="I410" s="4"/>
    </row>
    <row r="411" spans="1:9" ht="15" customHeight="1">
      <c r="A411" s="327"/>
      <c r="B411" s="202">
        <v>90003</v>
      </c>
      <c r="C411" s="132"/>
      <c r="D411" s="13" t="s">
        <v>139</v>
      </c>
      <c r="E411" s="14">
        <f>E412+E413</f>
        <v>10000</v>
      </c>
      <c r="F411" s="14">
        <f>F412+F413</f>
        <v>1595.31</v>
      </c>
      <c r="G411" s="15">
        <f>F411/E411</f>
        <v>0.159531</v>
      </c>
      <c r="I411" s="2"/>
    </row>
    <row r="412" spans="1:9" ht="15" customHeight="1">
      <c r="A412" s="327"/>
      <c r="B412" s="330"/>
      <c r="C412" s="244">
        <v>4210</v>
      </c>
      <c r="D412" s="209" t="s">
        <v>140</v>
      </c>
      <c r="E412" s="20">
        <v>5000</v>
      </c>
      <c r="F412" s="20">
        <v>119.31</v>
      </c>
      <c r="G412" s="331"/>
      <c r="H412" s="16"/>
      <c r="I412" s="16"/>
    </row>
    <row r="413" spans="1:9" ht="15" customHeight="1">
      <c r="A413" s="327"/>
      <c r="B413" s="330"/>
      <c r="C413" s="189">
        <v>4300</v>
      </c>
      <c r="D413" s="42" t="s">
        <v>12</v>
      </c>
      <c r="E413" s="188">
        <v>5000</v>
      </c>
      <c r="F413" s="188">
        <v>1476</v>
      </c>
      <c r="G413" s="331"/>
      <c r="I413" s="2"/>
    </row>
    <row r="414" spans="1:9" s="249" customFormat="1" ht="17.25" customHeight="1">
      <c r="A414" s="327"/>
      <c r="B414" s="202">
        <v>90004</v>
      </c>
      <c r="C414" s="132"/>
      <c r="D414" s="13" t="s">
        <v>141</v>
      </c>
      <c r="E414" s="14">
        <f>E415</f>
        <v>40000</v>
      </c>
      <c r="F414" s="14">
        <f>F415</f>
        <v>33677.71</v>
      </c>
      <c r="G414" s="15">
        <f>F414/E414</f>
        <v>0.84194275</v>
      </c>
      <c r="H414" s="248"/>
      <c r="I414" s="248"/>
    </row>
    <row r="415" spans="1:9" ht="15" customHeight="1">
      <c r="A415" s="327"/>
      <c r="B415" s="143"/>
      <c r="C415" s="201">
        <v>4210</v>
      </c>
      <c r="D415" s="209" t="s">
        <v>11</v>
      </c>
      <c r="E415" s="29">
        <v>40000</v>
      </c>
      <c r="F415" s="20">
        <v>33677.71</v>
      </c>
      <c r="G415" s="31"/>
      <c r="H415" s="16"/>
      <c r="I415" s="16"/>
    </row>
    <row r="416" spans="1:9" ht="15" customHeight="1">
      <c r="A416" s="327"/>
      <c r="B416" s="250">
        <v>90013</v>
      </c>
      <c r="C416" s="251"/>
      <c r="D416" s="252" t="s">
        <v>142</v>
      </c>
      <c r="E416" s="35">
        <v>59000</v>
      </c>
      <c r="F416" s="35">
        <v>21474.27</v>
      </c>
      <c r="G416" s="36">
        <f>F416/E416</f>
        <v>0.3639706779661017</v>
      </c>
      <c r="H416" s="16"/>
      <c r="I416" s="16"/>
    </row>
    <row r="417" spans="1:9" ht="33.75" customHeight="1">
      <c r="A417" s="327"/>
      <c r="B417" s="329"/>
      <c r="C417" s="201">
        <v>2310</v>
      </c>
      <c r="D417" s="253" t="s">
        <v>143</v>
      </c>
      <c r="E417" s="29">
        <v>9000</v>
      </c>
      <c r="F417" s="20">
        <v>775.84</v>
      </c>
      <c r="G417" s="332"/>
      <c r="H417" s="16"/>
      <c r="I417" s="16"/>
    </row>
    <row r="418" spans="1:9" ht="15" customHeight="1">
      <c r="A418" s="327"/>
      <c r="B418" s="329"/>
      <c r="C418" s="201">
        <v>4210</v>
      </c>
      <c r="D418" s="166" t="s">
        <v>11</v>
      </c>
      <c r="E418" s="29">
        <v>1500</v>
      </c>
      <c r="F418" s="20">
        <v>321.04</v>
      </c>
      <c r="G418" s="332"/>
      <c r="H418" s="16"/>
      <c r="I418" s="16"/>
    </row>
    <row r="419" spans="1:9" ht="15" customHeight="1">
      <c r="A419" s="327"/>
      <c r="B419" s="329"/>
      <c r="C419" s="201">
        <v>4300</v>
      </c>
      <c r="D419" s="254" t="s">
        <v>12</v>
      </c>
      <c r="E419" s="29">
        <v>7500</v>
      </c>
      <c r="F419" s="20">
        <v>0</v>
      </c>
      <c r="G419" s="332"/>
      <c r="H419" s="16"/>
      <c r="I419" s="16"/>
    </row>
    <row r="420" spans="1:9" ht="44.25" customHeight="1">
      <c r="A420" s="327"/>
      <c r="B420" s="329"/>
      <c r="C420" s="201">
        <v>6610</v>
      </c>
      <c r="D420" s="30" t="s">
        <v>144</v>
      </c>
      <c r="E420" s="29">
        <v>41000</v>
      </c>
      <c r="F420" s="20">
        <v>20377.39</v>
      </c>
      <c r="G420" s="332"/>
      <c r="H420" s="16"/>
      <c r="I420" s="16"/>
    </row>
    <row r="421" spans="1:9" ht="18" customHeight="1">
      <c r="A421" s="327"/>
      <c r="B421" s="202">
        <v>90015</v>
      </c>
      <c r="C421" s="12"/>
      <c r="D421" s="255" t="s">
        <v>145</v>
      </c>
      <c r="E421" s="256">
        <v>904846</v>
      </c>
      <c r="F421" s="256">
        <v>269747.27</v>
      </c>
      <c r="G421" s="15">
        <f>F421/E421</f>
        <v>0.29811401056091313</v>
      </c>
      <c r="I421" s="2"/>
    </row>
    <row r="422" spans="1:9" ht="15" customHeight="1">
      <c r="A422" s="327"/>
      <c r="B422" s="329"/>
      <c r="C422" s="189">
        <v>4210</v>
      </c>
      <c r="D422" s="209" t="s">
        <v>11</v>
      </c>
      <c r="E422" s="29">
        <v>5000</v>
      </c>
      <c r="F422" s="29">
        <v>0</v>
      </c>
      <c r="G422" s="318"/>
      <c r="I422" s="2"/>
    </row>
    <row r="423" spans="1:9" ht="15" customHeight="1">
      <c r="A423" s="327"/>
      <c r="B423" s="329"/>
      <c r="C423" s="190">
        <v>4260</v>
      </c>
      <c r="D423" s="25" t="s">
        <v>38</v>
      </c>
      <c r="E423" s="29">
        <v>270000</v>
      </c>
      <c r="F423" s="29">
        <v>145304.58</v>
      </c>
      <c r="G423" s="318"/>
      <c r="H423" s="16"/>
      <c r="I423" s="16"/>
    </row>
    <row r="424" spans="1:9" ht="15" customHeight="1">
      <c r="A424" s="327"/>
      <c r="B424" s="329"/>
      <c r="C424" s="190">
        <v>4270</v>
      </c>
      <c r="D424" s="25" t="s">
        <v>32</v>
      </c>
      <c r="E424" s="29">
        <v>136000</v>
      </c>
      <c r="F424" s="29">
        <v>102774.26</v>
      </c>
      <c r="G424" s="318"/>
      <c r="I424" s="2"/>
    </row>
    <row r="425" spans="1:9" ht="15" customHeight="1">
      <c r="A425" s="327"/>
      <c r="B425" s="329"/>
      <c r="C425" s="190">
        <v>4300</v>
      </c>
      <c r="D425" s="42" t="s">
        <v>12</v>
      </c>
      <c r="E425" s="29">
        <v>30000</v>
      </c>
      <c r="F425" s="29">
        <v>12974.19</v>
      </c>
      <c r="G425" s="318"/>
      <c r="H425" s="16"/>
      <c r="I425" s="16"/>
    </row>
    <row r="426" spans="1:9" ht="15" customHeight="1">
      <c r="A426" s="327"/>
      <c r="B426" s="329"/>
      <c r="C426" s="190">
        <v>6057</v>
      </c>
      <c r="D426" s="83" t="s">
        <v>19</v>
      </c>
      <c r="E426" s="29">
        <v>278846</v>
      </c>
      <c r="F426" s="29">
        <v>0</v>
      </c>
      <c r="G426" s="318"/>
      <c r="H426" s="16"/>
      <c r="I426" s="16"/>
    </row>
    <row r="427" spans="1:9" ht="15" customHeight="1">
      <c r="A427" s="327"/>
      <c r="B427" s="329"/>
      <c r="C427" s="190">
        <v>6059</v>
      </c>
      <c r="D427" s="83" t="s">
        <v>19</v>
      </c>
      <c r="E427" s="29">
        <v>185000</v>
      </c>
      <c r="F427" s="29">
        <v>8694.24</v>
      </c>
      <c r="G427" s="318"/>
      <c r="H427" s="16"/>
      <c r="I427" s="16"/>
    </row>
    <row r="428" spans="1:9" ht="15" customHeight="1">
      <c r="A428" s="327"/>
      <c r="B428" s="202">
        <v>90095</v>
      </c>
      <c r="C428" s="132"/>
      <c r="D428" s="13" t="s">
        <v>21</v>
      </c>
      <c r="E428" s="14">
        <f>SUM(E429:E442)</f>
        <v>646952</v>
      </c>
      <c r="F428" s="14">
        <f>SUM(F429:F442)</f>
        <v>331284.20000000007</v>
      </c>
      <c r="G428" s="15">
        <f>F428/E428</f>
        <v>0.5120692106987845</v>
      </c>
      <c r="I428" s="2"/>
    </row>
    <row r="429" spans="1:9" ht="15" customHeight="1">
      <c r="A429" s="327"/>
      <c r="B429" s="319"/>
      <c r="C429" s="244">
        <v>3020</v>
      </c>
      <c r="D429" s="25" t="s">
        <v>77</v>
      </c>
      <c r="E429" s="257">
        <v>8000</v>
      </c>
      <c r="F429" s="257">
        <v>612.51</v>
      </c>
      <c r="G429" s="320"/>
      <c r="I429" s="2"/>
    </row>
    <row r="430" spans="1:9" ht="15" customHeight="1">
      <c r="A430" s="327"/>
      <c r="B430" s="319"/>
      <c r="C430" s="24">
        <v>4010</v>
      </c>
      <c r="D430" s="83" t="s">
        <v>22</v>
      </c>
      <c r="E430" s="188">
        <v>365000</v>
      </c>
      <c r="F430" s="188">
        <v>174146.76</v>
      </c>
      <c r="G430" s="320"/>
      <c r="I430" s="2"/>
    </row>
    <row r="431" spans="1:9" ht="15" customHeight="1">
      <c r="A431" s="327"/>
      <c r="B431" s="319"/>
      <c r="C431" s="24">
        <v>4040</v>
      </c>
      <c r="D431" s="25" t="s">
        <v>46</v>
      </c>
      <c r="E431" s="29">
        <v>18152</v>
      </c>
      <c r="F431" s="29">
        <v>18151.34</v>
      </c>
      <c r="G431" s="320"/>
      <c r="H431" s="16"/>
      <c r="I431" s="16"/>
    </row>
    <row r="432" spans="1:9" ht="15" customHeight="1">
      <c r="A432" s="327"/>
      <c r="B432" s="319"/>
      <c r="C432" s="24">
        <v>4110</v>
      </c>
      <c r="D432" s="25" t="s">
        <v>23</v>
      </c>
      <c r="E432" s="124">
        <v>61000</v>
      </c>
      <c r="F432" s="29">
        <v>31137.44</v>
      </c>
      <c r="G432" s="320"/>
      <c r="H432" s="16"/>
      <c r="I432" s="16"/>
    </row>
    <row r="433" spans="1:9" ht="12.75" customHeight="1">
      <c r="A433" s="327"/>
      <c r="B433" s="319"/>
      <c r="C433" s="24">
        <v>4120</v>
      </c>
      <c r="D433" s="25" t="s">
        <v>24</v>
      </c>
      <c r="E433" s="29">
        <v>10000</v>
      </c>
      <c r="F433" s="29">
        <v>3879.39</v>
      </c>
      <c r="G433" s="320"/>
      <c r="I433" s="2"/>
    </row>
    <row r="434" spans="1:9" ht="15.75" customHeight="1">
      <c r="A434" s="327"/>
      <c r="B434" s="319"/>
      <c r="C434" s="24">
        <v>4210</v>
      </c>
      <c r="D434" s="25" t="s">
        <v>11</v>
      </c>
      <c r="E434" s="29">
        <v>53000</v>
      </c>
      <c r="F434" s="29">
        <v>38086.67</v>
      </c>
      <c r="G434" s="320"/>
      <c r="I434" s="2"/>
    </row>
    <row r="435" spans="1:9" ht="15" customHeight="1">
      <c r="A435" s="327"/>
      <c r="B435" s="319"/>
      <c r="C435" s="24">
        <v>4260</v>
      </c>
      <c r="D435" s="25" t="s">
        <v>38</v>
      </c>
      <c r="E435" s="29">
        <v>35000</v>
      </c>
      <c r="F435" s="29">
        <v>2687.62</v>
      </c>
      <c r="G435" s="320"/>
      <c r="I435" s="2"/>
    </row>
    <row r="436" spans="1:9" ht="15" customHeight="1">
      <c r="A436" s="327"/>
      <c r="B436" s="319"/>
      <c r="C436" s="24">
        <v>4270</v>
      </c>
      <c r="D436" s="25" t="s">
        <v>32</v>
      </c>
      <c r="E436" s="29">
        <v>15000</v>
      </c>
      <c r="F436" s="29">
        <v>6686.95</v>
      </c>
      <c r="G436" s="320"/>
      <c r="I436" s="2"/>
    </row>
    <row r="437" spans="1:9" ht="15" customHeight="1">
      <c r="A437" s="327"/>
      <c r="B437" s="319"/>
      <c r="C437" s="24">
        <v>4280</v>
      </c>
      <c r="D437" s="25" t="s">
        <v>51</v>
      </c>
      <c r="E437" s="29">
        <v>2000</v>
      </c>
      <c r="F437" s="29">
        <v>130</v>
      </c>
      <c r="G437" s="320"/>
      <c r="I437" s="2"/>
    </row>
    <row r="438" spans="1:9" ht="15.75" customHeight="1">
      <c r="A438" s="327"/>
      <c r="B438" s="319"/>
      <c r="C438" s="24">
        <v>4300</v>
      </c>
      <c r="D438" s="25" t="s">
        <v>12</v>
      </c>
      <c r="E438" s="29">
        <v>50000</v>
      </c>
      <c r="F438" s="29">
        <v>38754.75</v>
      </c>
      <c r="G438" s="320"/>
      <c r="I438" s="2"/>
    </row>
    <row r="439" spans="1:9" ht="31.5" customHeight="1">
      <c r="A439" s="327"/>
      <c r="B439" s="319"/>
      <c r="C439" s="24">
        <v>4370</v>
      </c>
      <c r="D439" s="30" t="s">
        <v>146</v>
      </c>
      <c r="E439" s="29">
        <v>1000</v>
      </c>
      <c r="F439" s="29">
        <v>200.55</v>
      </c>
      <c r="G439" s="320"/>
      <c r="I439" s="2"/>
    </row>
    <row r="440" spans="1:9" ht="16.5" customHeight="1">
      <c r="A440" s="327"/>
      <c r="B440" s="319"/>
      <c r="C440" s="79">
        <v>4410</v>
      </c>
      <c r="D440" s="165" t="s">
        <v>54</v>
      </c>
      <c r="E440" s="80">
        <v>7000</v>
      </c>
      <c r="F440" s="80">
        <v>3555.57</v>
      </c>
      <c r="G440" s="320"/>
      <c r="I440" s="2"/>
    </row>
    <row r="441" spans="1:9" ht="16.5" customHeight="1">
      <c r="A441" s="327"/>
      <c r="B441" s="319"/>
      <c r="C441" s="24">
        <v>4440</v>
      </c>
      <c r="D441" s="25" t="s">
        <v>55</v>
      </c>
      <c r="E441" s="80">
        <v>16800</v>
      </c>
      <c r="F441" s="80">
        <v>13254.65</v>
      </c>
      <c r="G441" s="320"/>
      <c r="I441" s="2"/>
    </row>
    <row r="442" spans="1:9" ht="27.75" customHeight="1">
      <c r="A442" s="327"/>
      <c r="B442" s="319"/>
      <c r="C442" s="258">
        <v>4700</v>
      </c>
      <c r="D442" s="144" t="s">
        <v>96</v>
      </c>
      <c r="E442" s="124">
        <v>5000</v>
      </c>
      <c r="F442" s="29">
        <v>0</v>
      </c>
      <c r="G442" s="320"/>
      <c r="I442" s="2"/>
    </row>
    <row r="443" spans="1:9" ht="15" customHeight="1">
      <c r="A443" s="259">
        <v>921</v>
      </c>
      <c r="B443" s="260"/>
      <c r="C443" s="260"/>
      <c r="D443" s="242" t="s">
        <v>147</v>
      </c>
      <c r="E443" s="261">
        <v>2633554</v>
      </c>
      <c r="F443" s="261">
        <v>673323.8</v>
      </c>
      <c r="G443" s="307">
        <f>F443/E443</f>
        <v>0.25567115768273596</v>
      </c>
      <c r="I443" s="2"/>
    </row>
    <row r="444" spans="1:9" ht="15.75" customHeight="1">
      <c r="A444" s="321"/>
      <c r="B444" s="262">
        <v>92108</v>
      </c>
      <c r="C444" s="132"/>
      <c r="D444" s="308" t="s">
        <v>148</v>
      </c>
      <c r="E444" s="174">
        <f>E445</f>
        <v>50000</v>
      </c>
      <c r="F444" s="174">
        <f>F445</f>
        <v>25000</v>
      </c>
      <c r="G444" s="15">
        <f>(F444/E444)*100%</f>
        <v>0.5</v>
      </c>
      <c r="I444" s="2"/>
    </row>
    <row r="445" spans="1:9" ht="32.25" customHeight="1">
      <c r="A445" s="321"/>
      <c r="B445" s="263"/>
      <c r="C445" s="186">
        <v>2820</v>
      </c>
      <c r="D445" s="19" t="s">
        <v>105</v>
      </c>
      <c r="E445" s="109">
        <v>50000</v>
      </c>
      <c r="F445" s="109">
        <v>25000</v>
      </c>
      <c r="G445" s="21"/>
      <c r="I445" s="2"/>
    </row>
    <row r="446" spans="1:9" ht="16.5" customHeight="1">
      <c r="A446" s="321"/>
      <c r="B446" s="202">
        <v>92109</v>
      </c>
      <c r="C446" s="132"/>
      <c r="D446" s="13" t="s">
        <v>149</v>
      </c>
      <c r="E446" s="14">
        <v>2414554</v>
      </c>
      <c r="F446" s="14">
        <v>597283.69</v>
      </c>
      <c r="G446" s="15">
        <f>F446/E446</f>
        <v>0.24736812264293942</v>
      </c>
      <c r="I446" s="2"/>
    </row>
    <row r="447" spans="1:9" ht="24.75" customHeight="1">
      <c r="A447" s="321"/>
      <c r="B447" s="322"/>
      <c r="C447" s="246">
        <v>2480</v>
      </c>
      <c r="D447" s="253" t="s">
        <v>150</v>
      </c>
      <c r="E447" s="80">
        <v>810000</v>
      </c>
      <c r="F447" s="80">
        <v>470000</v>
      </c>
      <c r="G447" s="323"/>
      <c r="I447" s="2"/>
    </row>
    <row r="448" spans="1:9" ht="15" customHeight="1">
      <c r="A448" s="321"/>
      <c r="B448" s="322"/>
      <c r="C448" s="190">
        <v>4210</v>
      </c>
      <c r="D448" s="25" t="s">
        <v>11</v>
      </c>
      <c r="E448" s="188">
        <v>95000</v>
      </c>
      <c r="F448" s="264">
        <v>64271.37</v>
      </c>
      <c r="G448" s="323"/>
      <c r="H448" s="16"/>
      <c r="I448" s="16"/>
    </row>
    <row r="449" spans="1:9" ht="14.25" customHeight="1">
      <c r="A449" s="321"/>
      <c r="B449" s="322"/>
      <c r="C449" s="190">
        <v>4260</v>
      </c>
      <c r="D449" s="25" t="s">
        <v>38</v>
      </c>
      <c r="E449" s="188">
        <v>120000</v>
      </c>
      <c r="F449" s="264">
        <v>46233.12</v>
      </c>
      <c r="G449" s="323"/>
      <c r="I449" s="2"/>
    </row>
    <row r="450" spans="1:9" ht="12.75" customHeight="1" hidden="1">
      <c r="A450" s="321"/>
      <c r="B450" s="322"/>
      <c r="C450" s="190">
        <v>4260</v>
      </c>
      <c r="D450" s="25" t="s">
        <v>38</v>
      </c>
      <c r="E450" s="265">
        <v>120376</v>
      </c>
      <c r="F450" s="29">
        <v>7108.83</v>
      </c>
      <c r="G450" s="323"/>
      <c r="H450" s="16"/>
      <c r="I450" s="16"/>
    </row>
    <row r="451" spans="1:9" ht="13.5" customHeight="1">
      <c r="A451" s="321"/>
      <c r="B451" s="322"/>
      <c r="C451" s="266">
        <v>4270</v>
      </c>
      <c r="D451" s="165" t="s">
        <v>32</v>
      </c>
      <c r="E451" s="29">
        <v>25000</v>
      </c>
      <c r="F451" s="29">
        <v>4533.2</v>
      </c>
      <c r="G451" s="323"/>
      <c r="H451" s="16"/>
      <c r="I451" s="16"/>
    </row>
    <row r="452" spans="1:9" ht="15.75" customHeight="1">
      <c r="A452" s="321"/>
      <c r="B452" s="322"/>
      <c r="C452" s="190">
        <v>4300</v>
      </c>
      <c r="D452" s="25" t="s">
        <v>12</v>
      </c>
      <c r="E452" s="29">
        <v>40000</v>
      </c>
      <c r="F452" s="29">
        <v>12246</v>
      </c>
      <c r="G452" s="323"/>
      <c r="H452" s="4"/>
      <c r="I452" s="4"/>
    </row>
    <row r="453" spans="1:9" ht="15.75" customHeight="1">
      <c r="A453" s="321"/>
      <c r="B453" s="322"/>
      <c r="C453" s="190">
        <v>6057</v>
      </c>
      <c r="D453" s="25" t="s">
        <v>19</v>
      </c>
      <c r="E453" s="29">
        <v>1000000</v>
      </c>
      <c r="F453" s="29">
        <v>0</v>
      </c>
      <c r="G453" s="323"/>
      <c r="H453" s="4"/>
      <c r="I453" s="4"/>
    </row>
    <row r="454" spans="1:9" ht="14.25" customHeight="1">
      <c r="A454" s="321"/>
      <c r="B454" s="322"/>
      <c r="C454" s="190">
        <v>6059</v>
      </c>
      <c r="D454" s="25" t="s">
        <v>19</v>
      </c>
      <c r="E454" s="29">
        <v>324554</v>
      </c>
      <c r="F454" s="29">
        <v>0</v>
      </c>
      <c r="G454" s="323"/>
      <c r="H454" s="4"/>
      <c r="I454" s="4"/>
    </row>
    <row r="455" spans="1:9" ht="15" customHeight="1">
      <c r="A455" s="321"/>
      <c r="B455" s="171">
        <v>92116</v>
      </c>
      <c r="C455" s="267"/>
      <c r="D455" s="268" t="s">
        <v>151</v>
      </c>
      <c r="E455" s="269">
        <f>E456</f>
        <v>84000</v>
      </c>
      <c r="F455" s="269">
        <f>F456</f>
        <v>42000</v>
      </c>
      <c r="G455" s="175">
        <f>(F455/E455)*100%</f>
        <v>0.5</v>
      </c>
      <c r="I455" s="2"/>
    </row>
    <row r="456" spans="1:9" ht="15" customHeight="1">
      <c r="A456" s="321"/>
      <c r="B456" s="324"/>
      <c r="C456" s="325">
        <v>2480</v>
      </c>
      <c r="D456" s="326" t="s">
        <v>150</v>
      </c>
      <c r="E456" s="310">
        <v>84000</v>
      </c>
      <c r="F456" s="310">
        <v>42000</v>
      </c>
      <c r="G456" s="311"/>
      <c r="I456" s="2"/>
    </row>
    <row r="457" spans="1:9" ht="9.75" customHeight="1">
      <c r="A457" s="321"/>
      <c r="B457" s="324"/>
      <c r="C457" s="325"/>
      <c r="D457" s="326"/>
      <c r="E457" s="310"/>
      <c r="F457" s="310"/>
      <c r="G457" s="311"/>
      <c r="H457" s="16"/>
      <c r="I457" s="16"/>
    </row>
    <row r="458" spans="1:9" ht="18.75" customHeight="1">
      <c r="A458" s="321"/>
      <c r="B458" s="270">
        <v>92195</v>
      </c>
      <c r="C458" s="271"/>
      <c r="D458" s="104" t="s">
        <v>21</v>
      </c>
      <c r="E458" s="272">
        <f>E459+E460</f>
        <v>85000</v>
      </c>
      <c r="F458" s="272">
        <f>F459+F460</f>
        <v>9040.11</v>
      </c>
      <c r="G458" s="273">
        <f>F458/E458</f>
        <v>0.10635423529411765</v>
      </c>
      <c r="I458" s="2"/>
    </row>
    <row r="459" spans="1:9" ht="18" customHeight="1">
      <c r="A459" s="321"/>
      <c r="B459" s="312"/>
      <c r="C459" s="274">
        <v>4210</v>
      </c>
      <c r="D459" s="19" t="s">
        <v>11</v>
      </c>
      <c r="E459" s="156">
        <v>45000</v>
      </c>
      <c r="F459" s="156">
        <v>5648.11</v>
      </c>
      <c r="G459" s="311"/>
      <c r="I459" s="2"/>
    </row>
    <row r="460" spans="1:9" ht="19.5" customHeight="1">
      <c r="A460" s="321"/>
      <c r="B460" s="312"/>
      <c r="C460" s="274">
        <v>4300</v>
      </c>
      <c r="D460" s="19" t="s">
        <v>12</v>
      </c>
      <c r="E460" s="156">
        <v>40000</v>
      </c>
      <c r="F460" s="156">
        <v>3392</v>
      </c>
      <c r="G460" s="311"/>
      <c r="I460" s="2"/>
    </row>
    <row r="461" spans="1:9" ht="21" customHeight="1">
      <c r="A461" s="309">
        <v>926</v>
      </c>
      <c r="B461" s="275"/>
      <c r="C461" s="275"/>
      <c r="D461" s="276" t="s">
        <v>152</v>
      </c>
      <c r="E461" s="170">
        <v>455000</v>
      </c>
      <c r="F461" s="170">
        <v>222122.3</v>
      </c>
      <c r="G461" s="277">
        <f>F461/E461</f>
        <v>0.4881808791208791</v>
      </c>
      <c r="I461" s="2"/>
    </row>
    <row r="462" spans="1:9" ht="14.25" customHeight="1">
      <c r="A462" s="313"/>
      <c r="B462" s="141">
        <v>92601</v>
      </c>
      <c r="C462" s="23"/>
      <c r="D462" s="13" t="s">
        <v>153</v>
      </c>
      <c r="E462" s="278">
        <v>115000</v>
      </c>
      <c r="F462" s="278">
        <v>34851.54</v>
      </c>
      <c r="G462" s="15">
        <f>F462/E462</f>
        <v>0.3030568695652174</v>
      </c>
      <c r="I462" s="2"/>
    </row>
    <row r="463" spans="1:9" ht="15" customHeight="1">
      <c r="A463" s="313"/>
      <c r="B463" s="314"/>
      <c r="C463" s="74">
        <v>4210</v>
      </c>
      <c r="D463" s="83" t="s">
        <v>11</v>
      </c>
      <c r="E463" s="279">
        <v>35000</v>
      </c>
      <c r="F463" s="279">
        <v>2480.04</v>
      </c>
      <c r="G463" s="315"/>
      <c r="I463" s="2"/>
    </row>
    <row r="464" spans="1:9" ht="15" customHeight="1">
      <c r="A464" s="313"/>
      <c r="B464" s="314"/>
      <c r="C464" s="41">
        <v>4300</v>
      </c>
      <c r="D464" s="25" t="s">
        <v>12</v>
      </c>
      <c r="E464" s="280">
        <v>20000</v>
      </c>
      <c r="F464" s="280">
        <v>90</v>
      </c>
      <c r="G464" s="315"/>
      <c r="I464" s="2"/>
    </row>
    <row r="465" spans="1:9" ht="15" customHeight="1">
      <c r="A465" s="313"/>
      <c r="B465" s="314"/>
      <c r="C465" s="41">
        <v>6050</v>
      </c>
      <c r="D465" s="25" t="s">
        <v>19</v>
      </c>
      <c r="E465" s="280">
        <v>60000</v>
      </c>
      <c r="F465" s="280">
        <v>32281.5</v>
      </c>
      <c r="G465" s="315"/>
      <c r="I465" s="2"/>
    </row>
    <row r="466" spans="1:7" ht="12.75">
      <c r="A466" s="313"/>
      <c r="B466" s="281">
        <v>92605</v>
      </c>
      <c r="C466" s="282"/>
      <c r="D466" s="87" t="s">
        <v>154</v>
      </c>
      <c r="E466" s="283">
        <v>340000</v>
      </c>
      <c r="F466" s="283">
        <v>187270.76</v>
      </c>
      <c r="G466" s="204">
        <f>F466/E466</f>
        <v>0.5507963529411765</v>
      </c>
    </row>
    <row r="467" spans="1:7" ht="33.75">
      <c r="A467" s="313"/>
      <c r="B467" s="316"/>
      <c r="C467" s="284">
        <v>2820</v>
      </c>
      <c r="D467" s="30" t="s">
        <v>105</v>
      </c>
      <c r="E467" s="285">
        <v>290000</v>
      </c>
      <c r="F467" s="285">
        <v>180000</v>
      </c>
      <c r="G467" s="317"/>
    </row>
    <row r="468" spans="1:7" ht="12.75">
      <c r="A468" s="313"/>
      <c r="B468" s="316"/>
      <c r="C468" s="210">
        <v>4210</v>
      </c>
      <c r="D468" s="25" t="s">
        <v>11</v>
      </c>
      <c r="E468" s="29">
        <v>20000</v>
      </c>
      <c r="F468" s="29">
        <v>2820.76</v>
      </c>
      <c r="G468" s="317"/>
    </row>
    <row r="469" spans="1:7" ht="12.75">
      <c r="A469" s="313"/>
      <c r="B469" s="316"/>
      <c r="C469" s="286">
        <v>4300</v>
      </c>
      <c r="D469" s="212" t="s">
        <v>12</v>
      </c>
      <c r="E469" s="124">
        <v>25000</v>
      </c>
      <c r="F469" s="124">
        <v>4450</v>
      </c>
      <c r="G469" s="317"/>
    </row>
    <row r="470" spans="1:7" ht="12.75">
      <c r="A470" s="313"/>
      <c r="B470" s="316"/>
      <c r="C470" s="287">
        <v>4430</v>
      </c>
      <c r="D470" s="288" t="s">
        <v>25</v>
      </c>
      <c r="E470" s="29">
        <v>5000</v>
      </c>
      <c r="F470" s="29">
        <v>0</v>
      </c>
      <c r="G470" s="317"/>
    </row>
    <row r="471" spans="3:7" ht="12.75">
      <c r="C471" s="289"/>
      <c r="D471" s="289"/>
      <c r="E471" s="290">
        <v>36993116</v>
      </c>
      <c r="F471" s="290">
        <v>15700866.58</v>
      </c>
      <c r="G471" s="291">
        <f>F471/E471</f>
        <v>0.42442671171576896</v>
      </c>
    </row>
  </sheetData>
  <sheetProtection/>
  <mergeCells count="151">
    <mergeCell ref="A1:G1"/>
    <mergeCell ref="A2:A3"/>
    <mergeCell ref="B2:B3"/>
    <mergeCell ref="C2:C3"/>
    <mergeCell ref="D2:D3"/>
    <mergeCell ref="E2:E3"/>
    <mergeCell ref="F2:F3"/>
    <mergeCell ref="G2:G3"/>
    <mergeCell ref="B35:B39"/>
    <mergeCell ref="G35:G39"/>
    <mergeCell ref="B11:B13"/>
    <mergeCell ref="G11:G13"/>
    <mergeCell ref="B19:B24"/>
    <mergeCell ref="G19:G24"/>
    <mergeCell ref="C21:C22"/>
    <mergeCell ref="D21:D22"/>
    <mergeCell ref="E21:E22"/>
    <mergeCell ref="F21:F22"/>
    <mergeCell ref="A5:A24"/>
    <mergeCell ref="B6:B7"/>
    <mergeCell ref="G6:G7"/>
    <mergeCell ref="A47:A53"/>
    <mergeCell ref="B48:B53"/>
    <mergeCell ref="G48:G53"/>
    <mergeCell ref="A26:A28"/>
    <mergeCell ref="B27:B28"/>
    <mergeCell ref="G27:G28"/>
    <mergeCell ref="A30:A39"/>
    <mergeCell ref="A55:A59"/>
    <mergeCell ref="B58:B59"/>
    <mergeCell ref="G58:G59"/>
    <mergeCell ref="A61:A102"/>
    <mergeCell ref="B62:B65"/>
    <mergeCell ref="G62:G65"/>
    <mergeCell ref="B67:B69"/>
    <mergeCell ref="G67:G69"/>
    <mergeCell ref="B71:B87"/>
    <mergeCell ref="G71:G87"/>
    <mergeCell ref="G89:G90"/>
    <mergeCell ref="B92:B102"/>
    <mergeCell ref="G92:G102"/>
    <mergeCell ref="B107:B109"/>
    <mergeCell ref="G107:G109"/>
    <mergeCell ref="A103:A104"/>
    <mergeCell ref="B103:B104"/>
    <mergeCell ref="C103:C104"/>
    <mergeCell ref="D103:D104"/>
    <mergeCell ref="E103:E104"/>
    <mergeCell ref="F103:F104"/>
    <mergeCell ref="B111:B118"/>
    <mergeCell ref="G111:G118"/>
    <mergeCell ref="G103:G104"/>
    <mergeCell ref="A105:A118"/>
    <mergeCell ref="B105:B106"/>
    <mergeCell ref="C105:C106"/>
    <mergeCell ref="D105:D106"/>
    <mergeCell ref="E105:E106"/>
    <mergeCell ref="F105:F106"/>
    <mergeCell ref="G105:G106"/>
    <mergeCell ref="E119:E120"/>
    <mergeCell ref="F119:F120"/>
    <mergeCell ref="C108:C109"/>
    <mergeCell ref="D108:D109"/>
    <mergeCell ref="E108:E109"/>
    <mergeCell ref="F108:F109"/>
    <mergeCell ref="G119:G120"/>
    <mergeCell ref="A121:A132"/>
    <mergeCell ref="B122:B129"/>
    <mergeCell ref="G122:G129"/>
    <mergeCell ref="B131:B132"/>
    <mergeCell ref="G131:G132"/>
    <mergeCell ref="A119:A120"/>
    <mergeCell ref="B119:B120"/>
    <mergeCell ref="C119:C120"/>
    <mergeCell ref="D119:D120"/>
    <mergeCell ref="A134:A135"/>
    <mergeCell ref="A137:A138"/>
    <mergeCell ref="A140:A304"/>
    <mergeCell ref="B141:B159"/>
    <mergeCell ref="G141:G159"/>
    <mergeCell ref="B161:B178"/>
    <mergeCell ref="G161:G178"/>
    <mergeCell ref="B180:B200"/>
    <mergeCell ref="G180:G200"/>
    <mergeCell ref="B202:B222"/>
    <mergeCell ref="G202:G222"/>
    <mergeCell ref="B226:B243"/>
    <mergeCell ref="G226:G243"/>
    <mergeCell ref="B245:B262"/>
    <mergeCell ref="G245:G262"/>
    <mergeCell ref="B264:B281"/>
    <mergeCell ref="G264:G281"/>
    <mergeCell ref="B283:B286"/>
    <mergeCell ref="G283:G286"/>
    <mergeCell ref="B288:B300"/>
    <mergeCell ref="G288:G300"/>
    <mergeCell ref="B302:B304"/>
    <mergeCell ref="G302:G304"/>
    <mergeCell ref="A306:A316"/>
    <mergeCell ref="B307:B308"/>
    <mergeCell ref="G307:G308"/>
    <mergeCell ref="B310:B314"/>
    <mergeCell ref="G310:G314"/>
    <mergeCell ref="A318:A376"/>
    <mergeCell ref="B323:B327"/>
    <mergeCell ref="G323:G327"/>
    <mergeCell ref="B329:B332"/>
    <mergeCell ref="G329:G332"/>
    <mergeCell ref="B334:B341"/>
    <mergeCell ref="G334:G341"/>
    <mergeCell ref="B353:B366"/>
    <mergeCell ref="G353:G366"/>
    <mergeCell ref="B368:B371"/>
    <mergeCell ref="G368:G371"/>
    <mergeCell ref="B373:B376"/>
    <mergeCell ref="G373:G376"/>
    <mergeCell ref="A378:A395"/>
    <mergeCell ref="B379:B395"/>
    <mergeCell ref="G379:G395"/>
    <mergeCell ref="A397:A399"/>
    <mergeCell ref="B398:B399"/>
    <mergeCell ref="G398:G399"/>
    <mergeCell ref="A401:A442"/>
    <mergeCell ref="B402:B407"/>
    <mergeCell ref="G402:G407"/>
    <mergeCell ref="B409:B410"/>
    <mergeCell ref="G409:G410"/>
    <mergeCell ref="B412:B413"/>
    <mergeCell ref="G412:G413"/>
    <mergeCell ref="B417:B420"/>
    <mergeCell ref="G417:G420"/>
    <mergeCell ref="B422:B427"/>
    <mergeCell ref="G422:G427"/>
    <mergeCell ref="B429:B442"/>
    <mergeCell ref="G429:G442"/>
    <mergeCell ref="A444:A460"/>
    <mergeCell ref="B447:B454"/>
    <mergeCell ref="G447:G454"/>
    <mergeCell ref="B456:B457"/>
    <mergeCell ref="C456:C457"/>
    <mergeCell ref="D456:D457"/>
    <mergeCell ref="E456:E457"/>
    <mergeCell ref="F456:F457"/>
    <mergeCell ref="G456:G457"/>
    <mergeCell ref="B459:B460"/>
    <mergeCell ref="G459:G460"/>
    <mergeCell ref="A462:A470"/>
    <mergeCell ref="B463:B465"/>
    <mergeCell ref="G463:G465"/>
    <mergeCell ref="B467:B470"/>
    <mergeCell ref="G467:G470"/>
  </mergeCells>
  <printOptions horizontalCentered="1"/>
  <pageMargins left="0.5902777777777778" right="0.5902777777777778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Lamperska</dc:creator>
  <cp:keywords/>
  <dc:description/>
  <cp:lastModifiedBy>Lamperska</cp:lastModifiedBy>
  <cp:lastPrinted>2012-08-20T09:50:19Z</cp:lastPrinted>
  <dcterms:created xsi:type="dcterms:W3CDTF">2012-08-17T11:24:58Z</dcterms:created>
  <dcterms:modified xsi:type="dcterms:W3CDTF">2012-08-20T09:56:08Z</dcterms:modified>
  <cp:category/>
  <cp:version/>
  <cp:contentType/>
  <cp:contentStatus/>
</cp:coreProperties>
</file>