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320" windowHeight="7680" firstSheet="1" activeTab="1"/>
  </bookViews>
  <sheets>
    <sheet name="Arkusz1" sheetId="1" state="hidden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<sst xmlns="http://schemas.openxmlformats.org/spreadsheetml/2006/main" count="30" uniqueCount="23">
  <si>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ZSS</t>
  </si>
  <si>
    <t>zss</t>
  </si>
  <si>
    <t>zso</t>
  </si>
  <si>
    <t>zsz</t>
  </si>
  <si>
    <t>krobia</t>
  </si>
  <si>
    <t>gr</t>
  </si>
  <si>
    <t>Formy doskonalenia zawodowego nauczycieli</t>
  </si>
  <si>
    <t>RAZEM</t>
  </si>
  <si>
    <t>wynagrodzenia bez cięć</t>
  </si>
  <si>
    <t>po cięciach</t>
  </si>
  <si>
    <t>doskonalenie</t>
  </si>
  <si>
    <r>
      <t xml:space="preserve">przygotowanie materiałów szkoleniowych i informacyjnych - </t>
    </r>
    <r>
      <rPr>
        <b/>
        <sz val="9"/>
        <rFont val="Arial"/>
        <family val="2"/>
      </rPr>
      <t>§ 4210</t>
    </r>
  </si>
  <si>
    <r>
      <t xml:space="preserve"> opłaty za kształcenie pobierane przez szkoły wyższe i zakłady kształcenia nauczycieli; opłaty za kursy kwalifikacyjne i doskonalące, seminaria oraz inne formy doskonalenia zawodowego dla nauczycieli  - </t>
    </r>
    <r>
      <rPr>
        <b/>
        <sz val="9"/>
        <rFont val="Arial"/>
        <family val="2"/>
      </rPr>
      <t>§ 4300</t>
    </r>
  </si>
  <si>
    <r>
      <t>szkolenia pracowników nie będących członkami korpusu służby cywilnej, w tym organizacja szkoleń, seminariów oraz konferencji szkoleniowych dla nauczycieli; organizacja warsztatów metodycznych i przedmiotowych oraz innych form doskonalenia zawodowego wynikających z potrzeb edukacyjnych na danym terenie; szkolenie rad pedagogicznych</t>
    </r>
    <r>
      <rPr>
        <b/>
        <sz val="9"/>
        <rFont val="Arial"/>
        <family val="2"/>
      </rPr>
      <t xml:space="preserve"> § 4700</t>
    </r>
  </si>
  <si>
    <t>Niewykorzystane środki w poszczególnych formach doskonalenia zawodowego nauczycieli można wykorzystać na inną formę doskonalenia w ramach przyznanych środków na dofinansowanie doskonalenia zawodowego nauczycieli w danej jednostce.</t>
  </si>
  <si>
    <t>Przedszkole w Miejskiej Górce</t>
  </si>
  <si>
    <t>Przedszkole w Konarach</t>
  </si>
  <si>
    <t>Szkoła Podstawowa w Miejskiej Górce</t>
  </si>
  <si>
    <t>Szkoła Podstawowa w Sobiałkowie</t>
  </si>
  <si>
    <t>Zespół Szkół w Dłoni</t>
  </si>
  <si>
    <t>Zespół Szkół w Miejskiej Górce</t>
  </si>
  <si>
    <t>Plan dofinansowania form doskonalenia zawodowego nauczycieli w 2018 r.</t>
  </si>
  <si>
    <t>Szkoła Podstawowa w Konarach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</si>
</sst>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center" vertical="center" wrapText="1"/>
      <protection/>
    </xf>
    <xf numFmtId="3" fontId="2" fillId="0" borderId="12" xfId="51" applyNumberFormat="1" applyFont="1" applyBorder="1" applyAlignment="1">
      <alignment horizontal="center" vertical="center" wrapText="1"/>
      <protection/>
    </xf>
    <xf numFmtId="3" fontId="5" fillId="0" borderId="13" xfId="51" applyNumberFormat="1" applyFont="1" applyBorder="1" applyAlignment="1">
      <alignment horizontal="center" vertical="center" wrapText="1"/>
      <protection/>
    </xf>
    <xf numFmtId="3" fontId="2" fillId="0" borderId="14" xfId="51" applyNumberFormat="1" applyFont="1" applyBorder="1" applyAlignment="1">
      <alignment horizontal="center" vertical="center" wrapText="1"/>
      <protection/>
    </xf>
    <xf numFmtId="3" fontId="5" fillId="0" borderId="15" xfId="51" applyNumberFormat="1" applyFont="1" applyBorder="1" applyAlignment="1">
      <alignment horizontal="center" vertical="center" wrapText="1"/>
      <protection/>
    </xf>
    <xf numFmtId="3" fontId="5" fillId="0" borderId="16" xfId="51" applyNumberFormat="1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6" fillId="0" borderId="17" xfId="51" applyFont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3" fontId="42" fillId="33" borderId="17" xfId="0" applyNumberFormat="1" applyFont="1" applyFill="1" applyBorder="1" applyAlignment="1">
      <alignment horizontal="center" vertical="center"/>
    </xf>
    <xf numFmtId="0" fontId="7" fillId="0" borderId="18" xfId="51" applyFont="1" applyBorder="1" applyAlignment="1">
      <alignment horizontal="center" vertical="center" wrapText="1"/>
      <protection/>
    </xf>
    <xf numFmtId="0" fontId="7" fillId="0" borderId="19" xfId="51" applyFont="1" applyBorder="1" applyAlignment="1">
      <alignment horizontal="center" vertical="center" wrapText="1"/>
      <protection/>
    </xf>
    <xf numFmtId="0" fontId="7" fillId="0" borderId="20" xfId="51" applyFont="1" applyBorder="1" applyAlignment="1">
      <alignment horizontal="center" vertical="center" wrapText="1"/>
      <protection/>
    </xf>
    <xf numFmtId="0" fontId="6" fillId="0" borderId="21" xfId="51" applyFont="1" applyBorder="1" applyAlignment="1">
      <alignment horizontal="center" vertical="center" wrapText="1"/>
      <protection/>
    </xf>
    <xf numFmtId="3" fontId="2" fillId="0" borderId="22" xfId="51" applyNumberFormat="1" applyFont="1" applyBorder="1" applyAlignment="1">
      <alignment horizontal="center" vertical="center" wrapText="1"/>
      <protection/>
    </xf>
    <xf numFmtId="3" fontId="2" fillId="0" borderId="23" xfId="51" applyNumberFormat="1" applyFont="1" applyBorder="1" applyAlignment="1">
      <alignment horizontal="center" vertical="center" wrapText="1"/>
      <protection/>
    </xf>
    <xf numFmtId="3" fontId="2" fillId="0" borderId="24" xfId="51" applyNumberFormat="1" applyFont="1" applyBorder="1" applyAlignment="1">
      <alignment horizontal="center" vertical="center" wrapText="1"/>
      <protection/>
    </xf>
    <xf numFmtId="3" fontId="2" fillId="0" borderId="25" xfId="51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 vertical="center" wrapText="1"/>
    </xf>
    <xf numFmtId="0" fontId="3" fillId="0" borderId="0" xfId="51" applyFont="1" applyAlignment="1">
      <alignment horizontal="center" vertical="center" wrapText="1"/>
      <protection/>
    </xf>
    <xf numFmtId="0" fontId="3" fillId="0" borderId="26" xfId="51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F4" sqref="F4"/>
    </sheetView>
  </sheetViews>
  <sheetFormatPr defaultColWidth="8.796875" defaultRowHeight="14.25"/>
  <cols>
    <col min="2" max="2" width="16.8984375" style="0" customWidth="1"/>
    <col min="3" max="3" width="20.5" style="1" customWidth="1"/>
    <col min="4" max="4" width="16.09765625" style="1" customWidth="1"/>
  </cols>
  <sheetData>
    <row r="2" spans="3:4" ht="14.25">
      <c r="C2" s="11" t="s">
        <v>8</v>
      </c>
      <c r="D2" s="11" t="s">
        <v>10</v>
      </c>
    </row>
    <row r="4" spans="2:3" ht="14.25">
      <c r="B4" t="s">
        <v>0</v>
      </c>
      <c r="C4" s="1">
        <v>706082</v>
      </c>
    </row>
    <row r="5" spans="2:3" ht="14.25">
      <c r="B5" t="s">
        <v>1</v>
      </c>
      <c r="C5" s="1">
        <v>835860</v>
      </c>
    </row>
    <row r="6" spans="2:3" ht="14.25">
      <c r="B6" t="s">
        <v>1</v>
      </c>
      <c r="C6" s="1">
        <v>401868</v>
      </c>
    </row>
    <row r="7" spans="1:4" ht="15">
      <c r="A7" s="10" t="s">
        <v>9</v>
      </c>
      <c r="C7" s="2">
        <f>SUM(C4:C6)*89%</f>
        <v>1729990.9000000001</v>
      </c>
      <c r="D7" s="1">
        <f>C7*1%</f>
        <v>17299.909000000003</v>
      </c>
    </row>
    <row r="9" spans="2:3" ht="14.25">
      <c r="B9" t="s">
        <v>2</v>
      </c>
      <c r="C9" s="1">
        <v>1869866</v>
      </c>
    </row>
    <row r="10" spans="1:4" ht="15">
      <c r="A10" s="10" t="s">
        <v>9</v>
      </c>
      <c r="C10" s="2">
        <f>SUM(C9)*89%</f>
        <v>1664180.74</v>
      </c>
      <c r="D10" s="1">
        <f>C10*1%</f>
        <v>16641.8074</v>
      </c>
    </row>
    <row r="12" spans="2:3" ht="14.25">
      <c r="B12" t="s">
        <v>3</v>
      </c>
      <c r="C12" s="1">
        <v>61731</v>
      </c>
    </row>
    <row r="13" spans="2:3" ht="14.25">
      <c r="B13" t="s">
        <v>3</v>
      </c>
      <c r="C13" s="1">
        <v>33927</v>
      </c>
    </row>
    <row r="14" ht="14.25">
      <c r="C14" s="1">
        <v>3018719</v>
      </c>
    </row>
    <row r="15" ht="14.25">
      <c r="C15" s="1">
        <v>75870</v>
      </c>
    </row>
    <row r="16" spans="1:4" ht="15">
      <c r="A16" s="10" t="s">
        <v>9</v>
      </c>
      <c r="C16" s="2">
        <f>SUM(C12:C15)*89%</f>
        <v>2839319.83</v>
      </c>
      <c r="D16" s="1">
        <f>C16*1%</f>
        <v>28393.1983</v>
      </c>
    </row>
    <row r="18" spans="2:3" ht="14.25">
      <c r="B18" t="s">
        <v>4</v>
      </c>
      <c r="C18" s="1">
        <v>1061788</v>
      </c>
    </row>
    <row r="19" ht="14.25">
      <c r="C19" s="1">
        <v>1366275</v>
      </c>
    </row>
    <row r="20" spans="1:4" ht="15">
      <c r="A20" s="10" t="s">
        <v>9</v>
      </c>
      <c r="C20" s="2">
        <f>SUM(C18:C19)*89%</f>
        <v>2160976.07</v>
      </c>
      <c r="D20" s="1">
        <f>C20*1%</f>
        <v>21609.7607</v>
      </c>
    </row>
    <row r="22" spans="2:3" ht="14.25">
      <c r="B22" t="s">
        <v>5</v>
      </c>
      <c r="C22" s="1">
        <v>343007</v>
      </c>
    </row>
    <row r="23" ht="14.25">
      <c r="C23" s="1">
        <v>1623958</v>
      </c>
    </row>
    <row r="24" ht="14.25">
      <c r="C24" s="1">
        <v>35955</v>
      </c>
    </row>
    <row r="25" spans="1:4" ht="15">
      <c r="A25" s="10" t="s">
        <v>9</v>
      </c>
      <c r="C25" s="2">
        <f>SUM(C22:C24)*89%</f>
        <v>1782598.8</v>
      </c>
      <c r="D25" s="1">
        <f>C25*1%</f>
        <v>17825.988</v>
      </c>
    </row>
    <row r="27" spans="3:4" ht="14.25">
      <c r="C27" s="1">
        <f>SUM(C4:C25)-C7-C10-C16-C20-C25</f>
        <v>11434906.000000002</v>
      </c>
      <c r="D27" s="1">
        <f>SUM(D4:D25)</f>
        <v>101770.6634</v>
      </c>
    </row>
    <row r="28" ht="15">
      <c r="C28" s="2">
        <f>C27*89%</f>
        <v>10177066.340000002</v>
      </c>
    </row>
    <row r="31" ht="14.25">
      <c r="B31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B1">
      <selection activeCell="D19" sqref="D19"/>
    </sheetView>
  </sheetViews>
  <sheetFormatPr defaultColWidth="8.796875" defaultRowHeight="14.25"/>
  <cols>
    <col min="1" max="1" width="41" style="0" customWidth="1"/>
    <col min="2" max="9" width="12.69921875" style="0" customWidth="1"/>
    <col min="10" max="10" width="9" style="0" customWidth="1"/>
  </cols>
  <sheetData>
    <row r="1" spans="5:9" ht="14.25" customHeight="1">
      <c r="E1" s="23"/>
      <c r="F1" s="23"/>
      <c r="G1" s="23"/>
      <c r="H1" s="23"/>
      <c r="I1" s="23"/>
    </row>
    <row r="2" spans="5:9" ht="14.25">
      <c r="E2" s="23"/>
      <c r="F2" s="23"/>
      <c r="G2" s="23"/>
      <c r="H2" s="23"/>
      <c r="I2" s="23"/>
    </row>
    <row r="3" spans="5:9" ht="14.25">
      <c r="E3" s="23"/>
      <c r="F3" s="23"/>
      <c r="G3" s="23"/>
      <c r="H3" s="23"/>
      <c r="I3" s="23"/>
    </row>
    <row r="4" spans="5:9" ht="14.25">
      <c r="E4" s="23"/>
      <c r="F4" s="23"/>
      <c r="G4" s="23"/>
      <c r="H4" s="23"/>
      <c r="I4" s="23"/>
    </row>
    <row r="5" spans="1:9" ht="24" customHeight="1">
      <c r="A5" s="24" t="s">
        <v>21</v>
      </c>
      <c r="B5" s="24"/>
      <c r="C5" s="24"/>
      <c r="D5" s="24"/>
      <c r="E5" s="24"/>
      <c r="F5" s="24"/>
      <c r="G5" s="24"/>
      <c r="H5" s="24"/>
      <c r="I5" s="24"/>
    </row>
    <row r="6" spans="1:9" ht="15" thickBot="1">
      <c r="A6" s="25"/>
      <c r="B6" s="25"/>
      <c r="C6" s="25"/>
      <c r="D6" s="25"/>
      <c r="E6" s="25"/>
      <c r="F6" s="25"/>
      <c r="G6" s="25"/>
      <c r="H6" s="25"/>
      <c r="I6" s="25"/>
    </row>
    <row r="7" spans="1:9" ht="45" customHeight="1" thickBot="1">
      <c r="A7" s="3" t="s">
        <v>6</v>
      </c>
      <c r="B7" s="12" t="s">
        <v>15</v>
      </c>
      <c r="C7" s="12" t="s">
        <v>16</v>
      </c>
      <c r="D7" s="12" t="s">
        <v>17</v>
      </c>
      <c r="E7" s="12" t="s">
        <v>18</v>
      </c>
      <c r="F7" s="18" t="s">
        <v>20</v>
      </c>
      <c r="G7" s="18" t="s">
        <v>22</v>
      </c>
      <c r="H7" s="18" t="s">
        <v>19</v>
      </c>
      <c r="I7" s="4" t="s">
        <v>7</v>
      </c>
    </row>
    <row r="8" spans="1:9" ht="50.25" customHeight="1">
      <c r="A8" s="15" t="s">
        <v>11</v>
      </c>
      <c r="B8" s="5">
        <v>0</v>
      </c>
      <c r="C8" s="5">
        <v>477</v>
      </c>
      <c r="D8" s="5">
        <v>2632</v>
      </c>
      <c r="E8" s="5">
        <v>0</v>
      </c>
      <c r="F8" s="19">
        <v>1000</v>
      </c>
      <c r="G8" s="19">
        <v>2300</v>
      </c>
      <c r="H8" s="19">
        <v>800</v>
      </c>
      <c r="I8" s="6">
        <f>SUM(B8:H8)</f>
        <v>7209</v>
      </c>
    </row>
    <row r="9" spans="1:9" ht="50.25" customHeight="1">
      <c r="A9" s="16" t="s">
        <v>12</v>
      </c>
      <c r="B9" s="7">
        <v>1065</v>
      </c>
      <c r="C9" s="7">
        <v>1200</v>
      </c>
      <c r="D9" s="7">
        <v>3000</v>
      </c>
      <c r="E9" s="7">
        <v>2539</v>
      </c>
      <c r="F9" s="20">
        <v>10000</v>
      </c>
      <c r="G9" s="20">
        <v>4300</v>
      </c>
      <c r="H9" s="20">
        <v>3748</v>
      </c>
      <c r="I9" s="8">
        <f>SUM(B9:H9)</f>
        <v>25852</v>
      </c>
    </row>
    <row r="10" spans="1:9" ht="84.75" thickBot="1">
      <c r="A10" s="17" t="s">
        <v>13</v>
      </c>
      <c r="B10" s="21">
        <v>2500</v>
      </c>
      <c r="C10" s="21">
        <v>500</v>
      </c>
      <c r="D10" s="21">
        <v>15550</v>
      </c>
      <c r="E10" s="21">
        <v>3700</v>
      </c>
      <c r="F10" s="22">
        <v>4734</v>
      </c>
      <c r="G10" s="22">
        <v>12549</v>
      </c>
      <c r="H10" s="21">
        <v>2000</v>
      </c>
      <c r="I10" s="9">
        <f>SUM(B10:H10)</f>
        <v>41533</v>
      </c>
    </row>
    <row r="11" spans="1:9" ht="16.5" thickBot="1">
      <c r="A11" s="13" t="s">
        <v>7</v>
      </c>
      <c r="B11" s="14">
        <f aca="true" t="shared" si="0" ref="B11:I11">SUM(B8:B10)</f>
        <v>3565</v>
      </c>
      <c r="C11" s="14">
        <f t="shared" si="0"/>
        <v>2177</v>
      </c>
      <c r="D11" s="14">
        <f t="shared" si="0"/>
        <v>21182</v>
      </c>
      <c r="E11" s="14">
        <f t="shared" si="0"/>
        <v>6239</v>
      </c>
      <c r="F11" s="14">
        <f t="shared" si="0"/>
        <v>15734</v>
      </c>
      <c r="G11" s="14">
        <f t="shared" si="0"/>
        <v>19149</v>
      </c>
      <c r="H11" s="14">
        <f t="shared" si="0"/>
        <v>6548</v>
      </c>
      <c r="I11" s="14">
        <f t="shared" si="0"/>
        <v>74594</v>
      </c>
    </row>
    <row r="12" spans="1:9" ht="33.75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</row>
  </sheetData>
  <sheetProtection/>
  <mergeCells count="2">
    <mergeCell ref="A5:I6"/>
    <mergeCell ref="A12:I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&amp;R&amp;9Załącznik nr 1
do Uchwały nr XXIX/163/18
Rady Miejskiej w Miejskiej Górce
z dnia  16 lutego 2018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Gostyniu</dc:creator>
  <cp:keywords/>
  <dc:description/>
  <cp:lastModifiedBy>Karina</cp:lastModifiedBy>
  <cp:lastPrinted>2018-02-07T10:02:28Z</cp:lastPrinted>
  <dcterms:created xsi:type="dcterms:W3CDTF">2013-11-26T12:21:36Z</dcterms:created>
  <dcterms:modified xsi:type="dcterms:W3CDTF">2018-02-09T13:49:08Z</dcterms:modified>
  <cp:category/>
  <cp:version/>
  <cp:contentType/>
  <cp:contentStatus/>
</cp:coreProperties>
</file>